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 activeTab="1"/>
  </bookViews>
  <sheets>
    <sheet name="Sheet1" sheetId="1" r:id="rId1"/>
    <sheet name="Gas 2011 Dep" sheetId="4" r:id="rId2"/>
    <sheet name="Sheet2" sheetId="2" r:id="rId3"/>
    <sheet name="Sheet3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1" hidden="1">'Gas 2011 Dep'!$A$1:$S$1258</definedName>
    <definedName name="_xlnm.Criteria" localSheetId="1">#REF!</definedName>
    <definedName name="_xlnm.Criteria">#REF!</definedName>
    <definedName name="_xlnm.Database" localSheetId="1">#REF!</definedName>
    <definedName name="_xlnm.Database">#REF!</definedName>
    <definedName name="_xlnm.Extract" localSheetId="1">#REF!</definedName>
    <definedName name="_xlnm.Extract">#REF!</definedName>
    <definedName name="title" localSheetId="1">#REF!</definedName>
    <definedName name="title">#REF!</definedName>
  </definedNames>
  <calcPr calcId="125725" iterate="1" iterateCount="1000" calcOnSave="0"/>
</workbook>
</file>

<file path=xl/calcChain.xml><?xml version="1.0" encoding="utf-8"?>
<calcChain xmlns="http://schemas.openxmlformats.org/spreadsheetml/2006/main">
  <c r="Q771" i="4"/>
  <c r="Q770"/>
  <c r="Q769"/>
  <c r="Q748"/>
  <c r="Q704"/>
  <c r="Q641"/>
  <c r="Q583"/>
  <c r="Q565"/>
  <c r="Q500"/>
  <c r="Q499"/>
  <c r="Q498"/>
  <c r="Q497"/>
  <c r="Q496"/>
  <c r="Q490"/>
  <c r="Q484"/>
  <c r="Q427"/>
  <c r="Q390"/>
  <c r="Q368"/>
  <c r="Q367"/>
  <c r="Q366"/>
  <c r="Q342"/>
  <c r="Q341"/>
  <c r="Q340"/>
  <c r="Q339"/>
  <c r="Q338"/>
  <c r="Q337"/>
  <c r="Q336"/>
  <c r="Q335"/>
  <c r="Q334"/>
  <c r="Q333"/>
  <c r="Q314"/>
  <c r="Q287"/>
  <c r="Q286"/>
  <c r="Q243"/>
  <c r="Q227"/>
  <c r="Q221"/>
  <c r="Q216"/>
  <c r="Q136"/>
  <c r="Q77"/>
  <c r="Q68"/>
  <c r="Q57"/>
  <c r="S57" s="1"/>
  <c r="Q56"/>
  <c r="Q52"/>
  <c r="Q51"/>
  <c r="Q49"/>
  <c r="Q42"/>
  <c r="Q27"/>
  <c r="S27" s="1"/>
  <c r="Q20"/>
  <c r="Q6"/>
  <c r="S6" s="1"/>
  <c r="Q5"/>
  <c r="Q4"/>
  <c r="S4" s="1"/>
  <c r="Q3"/>
  <c r="Q2"/>
  <c r="S2" s="1"/>
  <c r="S1263"/>
  <c r="S1264"/>
  <c r="S1265"/>
  <c r="S1266"/>
  <c r="S1267"/>
  <c r="S1268"/>
  <c r="S1269"/>
  <c r="S1270"/>
  <c r="S1271"/>
  <c r="S1272"/>
  <c r="S1273"/>
  <c r="S1274"/>
  <c r="S1275"/>
  <c r="S1276"/>
  <c r="S1277"/>
  <c r="S1278"/>
  <c r="S1279"/>
  <c r="S1262"/>
  <c r="Q1281"/>
  <c r="Q1269"/>
  <c r="Q1270"/>
  <c r="Q1271"/>
  <c r="Q1272"/>
  <c r="Q1273"/>
  <c r="Q1274"/>
  <c r="Q1275"/>
  <c r="Q1268"/>
  <c r="S42"/>
  <c r="S20"/>
  <c r="S5"/>
  <c r="S3"/>
  <c r="Q1258"/>
  <c r="S1258" s="1"/>
  <c r="Q1257"/>
  <c r="S1257" s="1"/>
  <c r="Q1256"/>
  <c r="S1256" s="1"/>
  <c r="Q1255"/>
  <c r="S1255" s="1"/>
  <c r="Q1254"/>
  <c r="S1254" s="1"/>
  <c r="Q1253"/>
  <c r="S1253" s="1"/>
  <c r="Q1252"/>
  <c r="S1252" s="1"/>
  <c r="Q1251"/>
  <c r="S1251" s="1"/>
  <c r="Q1250"/>
  <c r="S1250" s="1"/>
  <c r="Q1249"/>
  <c r="S1249" s="1"/>
  <c r="Q1248"/>
  <c r="S1248" s="1"/>
  <c r="Q1247"/>
  <c r="S1247" s="1"/>
  <c r="Q1246"/>
  <c r="S1246" s="1"/>
  <c r="Q1245"/>
  <c r="S1245" s="1"/>
  <c r="Q1244"/>
  <c r="S1244" s="1"/>
  <c r="Q1243"/>
  <c r="S1243" s="1"/>
  <c r="Q1242"/>
  <c r="S1242" s="1"/>
  <c r="Q1241"/>
  <c r="S1241" s="1"/>
  <c r="Q1240"/>
  <c r="S1240" s="1"/>
  <c r="Q1239"/>
  <c r="S1239" s="1"/>
  <c r="Q1238"/>
  <c r="S1238" s="1"/>
  <c r="Q1237"/>
  <c r="S1237" s="1"/>
  <c r="Q1236"/>
  <c r="S1236" s="1"/>
  <c r="Q1235"/>
  <c r="S1235" s="1"/>
  <c r="Q1234"/>
  <c r="S1234" s="1"/>
  <c r="Q1233"/>
  <c r="S1233" s="1"/>
  <c r="Q1232"/>
  <c r="S1232" s="1"/>
  <c r="Q1231"/>
  <c r="S1231" s="1"/>
  <c r="Q1230"/>
  <c r="S1230" s="1"/>
  <c r="Q1229"/>
  <c r="S1229" s="1"/>
  <c r="Q1228"/>
  <c r="S1228" s="1"/>
  <c r="Q1227"/>
  <c r="S1227" s="1"/>
  <c r="Q1226"/>
  <c r="S1226" s="1"/>
  <c r="Q1225"/>
  <c r="S1225" s="1"/>
  <c r="Q1224"/>
  <c r="S1224" s="1"/>
  <c r="Q1223"/>
  <c r="S1223" s="1"/>
  <c r="Q1222"/>
  <c r="S1222" s="1"/>
  <c r="Q1221"/>
  <c r="S1221" s="1"/>
  <c r="Q1220"/>
  <c r="S1220" s="1"/>
  <c r="Q1219"/>
  <c r="S1219" s="1"/>
  <c r="Q1218"/>
  <c r="S1218" s="1"/>
  <c r="Q1217"/>
  <c r="S1217" s="1"/>
  <c r="Q1216"/>
  <c r="S1216" s="1"/>
  <c r="Q1215"/>
  <c r="S1215" s="1"/>
  <c r="Q1214"/>
  <c r="S1214" s="1"/>
  <c r="Q1213"/>
  <c r="S1213" s="1"/>
  <c r="Q1212"/>
  <c r="S1212" s="1"/>
  <c r="Q1211"/>
  <c r="S1211" s="1"/>
  <c r="Q1210"/>
  <c r="S1210" s="1"/>
  <c r="Q1209"/>
  <c r="S1209" s="1"/>
  <c r="Q1208"/>
  <c r="S1208" s="1"/>
  <c r="Q1207"/>
  <c r="S1207" s="1"/>
  <c r="Q1206"/>
  <c r="S1206" s="1"/>
  <c r="Q1205"/>
  <c r="S1205" s="1"/>
  <c r="Q1204"/>
  <c r="S1204" s="1"/>
  <c r="Q1203"/>
  <c r="S1203" s="1"/>
  <c r="Q1202"/>
  <c r="S1202" s="1"/>
  <c r="Q1201"/>
  <c r="S1201" s="1"/>
  <c r="Q1200"/>
  <c r="S1200" s="1"/>
  <c r="Q1199"/>
  <c r="S1199" s="1"/>
  <c r="Q1198"/>
  <c r="S1198" s="1"/>
  <c r="Q1197"/>
  <c r="S1197" s="1"/>
  <c r="Q1196"/>
  <c r="S1196" s="1"/>
  <c r="Q1195"/>
  <c r="S1195" s="1"/>
  <c r="Q1194"/>
  <c r="S1194" s="1"/>
  <c r="Q1193"/>
  <c r="S1193" s="1"/>
  <c r="Q1192"/>
  <c r="S1192" s="1"/>
  <c r="Q1191"/>
  <c r="S1191" s="1"/>
  <c r="Q1190"/>
  <c r="S1190" s="1"/>
  <c r="Q1189"/>
  <c r="S1189" s="1"/>
  <c r="Q1188"/>
  <c r="S1188" s="1"/>
  <c r="Q1187"/>
  <c r="S1187" s="1"/>
  <c r="Q1186"/>
  <c r="S1186" s="1"/>
  <c r="Q1185"/>
  <c r="S1185" s="1"/>
  <c r="Q1184"/>
  <c r="S1184" s="1"/>
  <c r="Q1183"/>
  <c r="S1183" s="1"/>
  <c r="Q1182"/>
  <c r="S1182" s="1"/>
  <c r="Q1181"/>
  <c r="S1181" s="1"/>
  <c r="Q1180"/>
  <c r="S1180" s="1"/>
  <c r="Q1179"/>
  <c r="S1179" s="1"/>
  <c r="Q1178"/>
  <c r="S1178" s="1"/>
  <c r="Q1177"/>
  <c r="S1177" s="1"/>
  <c r="Q1176"/>
  <c r="S1176" s="1"/>
  <c r="Q1175"/>
  <c r="S1175" s="1"/>
  <c r="Q1174"/>
  <c r="S1174" s="1"/>
  <c r="Q1173"/>
  <c r="S1173" s="1"/>
  <c r="Q1172"/>
  <c r="S1172" s="1"/>
  <c r="Q1171"/>
  <c r="S1171" s="1"/>
  <c r="Q1170"/>
  <c r="S1170" s="1"/>
  <c r="Q1169"/>
  <c r="S1169" s="1"/>
  <c r="Q1168"/>
  <c r="S1168" s="1"/>
  <c r="Q1167"/>
  <c r="S1167" s="1"/>
  <c r="Q1166"/>
  <c r="S1166" s="1"/>
  <c r="Q1165"/>
  <c r="S1165" s="1"/>
  <c r="Q1164"/>
  <c r="S1164" s="1"/>
  <c r="Q1163"/>
  <c r="S1163" s="1"/>
  <c r="Q1162"/>
  <c r="S1162" s="1"/>
  <c r="Q1161"/>
  <c r="S1161" s="1"/>
  <c r="Q1160"/>
  <c r="S1160" s="1"/>
  <c r="Q1159"/>
  <c r="S1159" s="1"/>
  <c r="Q1158"/>
  <c r="S1158" s="1"/>
  <c r="Q1157"/>
  <c r="S1157" s="1"/>
  <c r="Q1156"/>
  <c r="S1156" s="1"/>
  <c r="Q1155"/>
  <c r="S1155" s="1"/>
  <c r="Q1154"/>
  <c r="S1154" s="1"/>
  <c r="Q1153"/>
  <c r="S1153" s="1"/>
  <c r="Q1152"/>
  <c r="S1152" s="1"/>
  <c r="Q1151"/>
  <c r="S1151" s="1"/>
  <c r="Q1150"/>
  <c r="S1150" s="1"/>
  <c r="Q1149"/>
  <c r="S1149" s="1"/>
  <c r="Q1148"/>
  <c r="S1148" s="1"/>
  <c r="Q1147"/>
  <c r="S1147" s="1"/>
  <c r="Q1146"/>
  <c r="S1146" s="1"/>
  <c r="Q1145"/>
  <c r="S1145" s="1"/>
  <c r="Q1144"/>
  <c r="S1144" s="1"/>
  <c r="Q1143"/>
  <c r="S1143" s="1"/>
  <c r="Q1142"/>
  <c r="S1142" s="1"/>
  <c r="Q1141"/>
  <c r="S1141" s="1"/>
  <c r="Q1140"/>
  <c r="S1140" s="1"/>
  <c r="Q1139"/>
  <c r="S1139" s="1"/>
  <c r="Q1138"/>
  <c r="S1138" s="1"/>
  <c r="Q1137"/>
  <c r="S1137" s="1"/>
  <c r="Q1136"/>
  <c r="S1136" s="1"/>
  <c r="Q1135"/>
  <c r="S1135" s="1"/>
  <c r="Q1134"/>
  <c r="S1134" s="1"/>
  <c r="Q1133"/>
  <c r="S1133" s="1"/>
  <c r="Q1132"/>
  <c r="S1132" s="1"/>
  <c r="Q1131"/>
  <c r="S1131" s="1"/>
  <c r="Q1130"/>
  <c r="S1130" s="1"/>
  <c r="Q1129"/>
  <c r="S1129" s="1"/>
  <c r="Q1128"/>
  <c r="S1128" s="1"/>
  <c r="Q1127"/>
  <c r="S1127" s="1"/>
  <c r="Q1126"/>
  <c r="S1126" s="1"/>
  <c r="Q1125"/>
  <c r="S1125" s="1"/>
  <c r="Q1124"/>
  <c r="S1124" s="1"/>
  <c r="Q1123"/>
  <c r="S1123" s="1"/>
  <c r="Q1122"/>
  <c r="S1122" s="1"/>
  <c r="Q1121"/>
  <c r="S1121" s="1"/>
  <c r="Q1120"/>
  <c r="S1120" s="1"/>
  <c r="Q1119"/>
  <c r="S1119" s="1"/>
  <c r="Q1118"/>
  <c r="S1118" s="1"/>
  <c r="Q1117"/>
  <c r="S1117" s="1"/>
  <c r="Q1116"/>
  <c r="S1116" s="1"/>
  <c r="Q1115"/>
  <c r="S1115" s="1"/>
  <c r="Q1114"/>
  <c r="S1114" s="1"/>
  <c r="Q1113"/>
  <c r="S1113" s="1"/>
  <c r="Q1112"/>
  <c r="S1112" s="1"/>
  <c r="Q1111"/>
  <c r="S1111" s="1"/>
  <c r="Q1110"/>
  <c r="S1110" s="1"/>
  <c r="Q1109"/>
  <c r="S1109" s="1"/>
  <c r="Q1108"/>
  <c r="S1108" s="1"/>
  <c r="Q1107"/>
  <c r="S1107" s="1"/>
  <c r="Q1106"/>
  <c r="S1106" s="1"/>
  <c r="Q1105"/>
  <c r="S1105" s="1"/>
  <c r="Q1104"/>
  <c r="S1104" s="1"/>
  <c r="Q1103"/>
  <c r="S1103" s="1"/>
  <c r="Q1102"/>
  <c r="S1102" s="1"/>
  <c r="Q1101"/>
  <c r="S1101" s="1"/>
  <c r="Q1100"/>
  <c r="S1100" s="1"/>
  <c r="Q1099"/>
  <c r="S1099" s="1"/>
  <c r="Q1098"/>
  <c r="S1098" s="1"/>
  <c r="Q1097"/>
  <c r="S1097" s="1"/>
  <c r="Q1096"/>
  <c r="S1096" s="1"/>
  <c r="Q1095"/>
  <c r="S1095" s="1"/>
  <c r="Q1094"/>
  <c r="S1094" s="1"/>
  <c r="Q1093"/>
  <c r="S1093" s="1"/>
  <c r="Q1092"/>
  <c r="S1092" s="1"/>
  <c r="Q1091"/>
  <c r="S1091" s="1"/>
  <c r="Q1090"/>
  <c r="S1090" s="1"/>
  <c r="Q1089"/>
  <c r="S1089" s="1"/>
  <c r="Q1088"/>
  <c r="S1088" s="1"/>
  <c r="Q1087"/>
  <c r="S1087" s="1"/>
  <c r="Q1086"/>
  <c r="S1086" s="1"/>
  <c r="Q1085"/>
  <c r="S1085" s="1"/>
  <c r="Q1084"/>
  <c r="S1084" s="1"/>
  <c r="Q1083"/>
  <c r="S1083" s="1"/>
  <c r="Q1082"/>
  <c r="S1082" s="1"/>
  <c r="Q1081"/>
  <c r="S1081" s="1"/>
  <c r="Q1080"/>
  <c r="S1080" s="1"/>
  <c r="Q1079"/>
  <c r="S1079" s="1"/>
  <c r="Q1078"/>
  <c r="S1078" s="1"/>
  <c r="Q1077"/>
  <c r="S1077" s="1"/>
  <c r="Q1076"/>
  <c r="S1076" s="1"/>
  <c r="Q1075"/>
  <c r="S1075" s="1"/>
  <c r="Q1074"/>
  <c r="S1074" s="1"/>
  <c r="Q1073"/>
  <c r="S1073" s="1"/>
  <c r="Q1072"/>
  <c r="S1072" s="1"/>
  <c r="Q1071"/>
  <c r="S1071" s="1"/>
  <c r="Q1070"/>
  <c r="S1070" s="1"/>
  <c r="Q1069"/>
  <c r="S1069" s="1"/>
  <c r="Q1068"/>
  <c r="S1068" s="1"/>
  <c r="Q1067"/>
  <c r="S1067" s="1"/>
  <c r="Q1066"/>
  <c r="S1066" s="1"/>
  <c r="Q1065"/>
  <c r="S1065" s="1"/>
  <c r="Q1064"/>
  <c r="S1064" s="1"/>
  <c r="Q1063"/>
  <c r="S1063" s="1"/>
  <c r="Q1062"/>
  <c r="S1062" s="1"/>
  <c r="Q1061"/>
  <c r="S1061" s="1"/>
  <c r="Q1060"/>
  <c r="S1060" s="1"/>
  <c r="Q1059"/>
  <c r="S1059" s="1"/>
  <c r="Q1058"/>
  <c r="S1058" s="1"/>
  <c r="Q1057"/>
  <c r="S1057" s="1"/>
  <c r="Q1056"/>
  <c r="S1056" s="1"/>
  <c r="Q1055"/>
  <c r="S1055" s="1"/>
  <c r="Q1054"/>
  <c r="S1054" s="1"/>
  <c r="Q1053"/>
  <c r="S1053" s="1"/>
  <c r="Q1052"/>
  <c r="S1052" s="1"/>
  <c r="Q1051"/>
  <c r="S1051" s="1"/>
  <c r="Q1050"/>
  <c r="S1050" s="1"/>
  <c r="Q1049"/>
  <c r="S1049" s="1"/>
  <c r="Q1048"/>
  <c r="S1048" s="1"/>
  <c r="Q1047"/>
  <c r="S1047" s="1"/>
  <c r="Q1046"/>
  <c r="S1046" s="1"/>
  <c r="Q1045"/>
  <c r="S1045" s="1"/>
  <c r="Q1044"/>
  <c r="S1044" s="1"/>
  <c r="Q1043"/>
  <c r="S1043" s="1"/>
  <c r="Q1042"/>
  <c r="S1042" s="1"/>
  <c r="Q1041"/>
  <c r="S1041" s="1"/>
  <c r="Q1040"/>
  <c r="S1040" s="1"/>
  <c r="Q1039"/>
  <c r="S1039" s="1"/>
  <c r="Q1038"/>
  <c r="S1038" s="1"/>
  <c r="Q1037"/>
  <c r="S1037" s="1"/>
  <c r="Q1036"/>
  <c r="S1036" s="1"/>
  <c r="Q1035"/>
  <c r="S1035" s="1"/>
  <c r="Q1034"/>
  <c r="S1034" s="1"/>
  <c r="Q1033"/>
  <c r="S1033" s="1"/>
  <c r="Q1032"/>
  <c r="S1032" s="1"/>
  <c r="Q1031"/>
  <c r="S1031" s="1"/>
  <c r="Q1030"/>
  <c r="S1030" s="1"/>
  <c r="Q1029"/>
  <c r="S1029" s="1"/>
  <c r="Q1028"/>
  <c r="S1028" s="1"/>
  <c r="Q1027"/>
  <c r="S1027" s="1"/>
  <c r="Q1026"/>
  <c r="S1026" s="1"/>
  <c r="Q1025"/>
  <c r="S1025" s="1"/>
  <c r="Q1024"/>
  <c r="S1024" s="1"/>
  <c r="Q1023"/>
  <c r="S1023" s="1"/>
  <c r="Q1022"/>
  <c r="S1022" s="1"/>
  <c r="Q1021"/>
  <c r="S1021" s="1"/>
  <c r="Q1020"/>
  <c r="S1020" s="1"/>
  <c r="Q1019"/>
  <c r="S1019" s="1"/>
  <c r="Q1018"/>
  <c r="S1018" s="1"/>
  <c r="Q1017"/>
  <c r="S1017" s="1"/>
  <c r="Q1016"/>
  <c r="S1016" s="1"/>
  <c r="Q1015"/>
  <c r="S1015" s="1"/>
  <c r="Q1014"/>
  <c r="S1014" s="1"/>
  <c r="Q1013"/>
  <c r="S1013" s="1"/>
  <c r="Q1012"/>
  <c r="S1012" s="1"/>
  <c r="Q1011"/>
  <c r="S1011" s="1"/>
  <c r="Q1010"/>
  <c r="S1010" s="1"/>
  <c r="Q1009"/>
  <c r="S1009" s="1"/>
  <c r="Q1008"/>
  <c r="S1008" s="1"/>
  <c r="Q1007"/>
  <c r="S1007" s="1"/>
  <c r="Q1006"/>
  <c r="S1006" s="1"/>
  <c r="Q1005"/>
  <c r="S1005" s="1"/>
  <c r="Q1004"/>
  <c r="S1004" s="1"/>
  <c r="Q1003"/>
  <c r="S1003" s="1"/>
  <c r="Q1002"/>
  <c r="S1002" s="1"/>
  <c r="Q1001"/>
  <c r="S1001" s="1"/>
  <c r="Q1000"/>
  <c r="S1000" s="1"/>
  <c r="Q999"/>
  <c r="S999" s="1"/>
  <c r="Q998"/>
  <c r="S998" s="1"/>
  <c r="Q997"/>
  <c r="S997" s="1"/>
  <c r="Q996"/>
  <c r="S996" s="1"/>
  <c r="Q995"/>
  <c r="S995" s="1"/>
  <c r="Q994"/>
  <c r="S994" s="1"/>
  <c r="Q993"/>
  <c r="S993" s="1"/>
  <c r="Q992"/>
  <c r="S992" s="1"/>
  <c r="Q991"/>
  <c r="S991" s="1"/>
  <c r="Q990"/>
  <c r="S990" s="1"/>
  <c r="Q989"/>
  <c r="S989" s="1"/>
  <c r="Q988"/>
  <c r="S988" s="1"/>
  <c r="Q987"/>
  <c r="S987" s="1"/>
  <c r="Q986"/>
  <c r="S986" s="1"/>
  <c r="Q985"/>
  <c r="S985" s="1"/>
  <c r="Q984"/>
  <c r="S984" s="1"/>
  <c r="Q983"/>
  <c r="S983" s="1"/>
  <c r="Q982"/>
  <c r="S982" s="1"/>
  <c r="Q981"/>
  <c r="S981" s="1"/>
  <c r="Q980"/>
  <c r="S980" s="1"/>
  <c r="Q979"/>
  <c r="S979" s="1"/>
  <c r="Q978"/>
  <c r="S978" s="1"/>
  <c r="Q977"/>
  <c r="S977" s="1"/>
  <c r="Q976"/>
  <c r="S976" s="1"/>
  <c r="Q975"/>
  <c r="S975" s="1"/>
  <c r="Q974"/>
  <c r="S974" s="1"/>
  <c r="Q973"/>
  <c r="S973" s="1"/>
  <c r="Q972"/>
  <c r="S972" s="1"/>
  <c r="Q971"/>
  <c r="S971" s="1"/>
  <c r="Q970"/>
  <c r="S970" s="1"/>
  <c r="Q969"/>
  <c r="S969" s="1"/>
  <c r="Q968"/>
  <c r="S968" s="1"/>
  <c r="Q967"/>
  <c r="S967" s="1"/>
  <c r="Q966"/>
  <c r="S966" s="1"/>
  <c r="Q965"/>
  <c r="S965" s="1"/>
  <c r="Q964"/>
  <c r="S964" s="1"/>
  <c r="Q963"/>
  <c r="S963" s="1"/>
  <c r="Q962"/>
  <c r="S962" s="1"/>
  <c r="Q961"/>
  <c r="S961" s="1"/>
  <c r="Q960"/>
  <c r="S960" s="1"/>
  <c r="Q959"/>
  <c r="S959" s="1"/>
  <c r="Q958"/>
  <c r="S958" s="1"/>
  <c r="Q957"/>
  <c r="S957" s="1"/>
  <c r="Q956"/>
  <c r="S956" s="1"/>
  <c r="Q955"/>
  <c r="S955" s="1"/>
  <c r="Q954"/>
  <c r="S954" s="1"/>
  <c r="Q953"/>
  <c r="S953" s="1"/>
  <c r="Q952"/>
  <c r="S952" s="1"/>
  <c r="Q951"/>
  <c r="S951" s="1"/>
  <c r="Q950"/>
  <c r="S950" s="1"/>
  <c r="Q949"/>
  <c r="S949" s="1"/>
  <c r="Q948"/>
  <c r="S948" s="1"/>
  <c r="Q947"/>
  <c r="S947" s="1"/>
  <c r="Q946"/>
  <c r="S946" s="1"/>
  <c r="Q945"/>
  <c r="S945" s="1"/>
  <c r="Q944"/>
  <c r="S944" s="1"/>
  <c r="Q943"/>
  <c r="S943" s="1"/>
  <c r="Q942"/>
  <c r="S942" s="1"/>
  <c r="Q941"/>
  <c r="S941" s="1"/>
  <c r="Q940"/>
  <c r="S940" s="1"/>
  <c r="Q939"/>
  <c r="S939" s="1"/>
  <c r="Q938"/>
  <c r="S938" s="1"/>
  <c r="Q937"/>
  <c r="S937" s="1"/>
  <c r="Q936"/>
  <c r="S936" s="1"/>
  <c r="Q935"/>
  <c r="S935" s="1"/>
  <c r="Q934"/>
  <c r="S934" s="1"/>
  <c r="Q933"/>
  <c r="S933" s="1"/>
  <c r="Q932"/>
  <c r="S932" s="1"/>
  <c r="Q931"/>
  <c r="S931" s="1"/>
  <c r="Q930"/>
  <c r="S930" s="1"/>
  <c r="Q929"/>
  <c r="S929" s="1"/>
  <c r="Q928"/>
  <c r="S928" s="1"/>
  <c r="Q927"/>
  <c r="S927" s="1"/>
  <c r="Q926"/>
  <c r="S926" s="1"/>
  <c r="Q925"/>
  <c r="S925" s="1"/>
  <c r="Q924"/>
  <c r="S924" s="1"/>
  <c r="Q923"/>
  <c r="S923" s="1"/>
  <c r="Q922"/>
  <c r="S922" s="1"/>
  <c r="Q921"/>
  <c r="S921" s="1"/>
  <c r="Q920"/>
  <c r="S920" s="1"/>
  <c r="Q919"/>
  <c r="S919" s="1"/>
  <c r="Q918"/>
  <c r="S918" s="1"/>
  <c r="Q917"/>
  <c r="S917" s="1"/>
  <c r="Q916"/>
  <c r="S916" s="1"/>
  <c r="Q915"/>
  <c r="S915" s="1"/>
  <c r="Q914"/>
  <c r="S914" s="1"/>
  <c r="Q913"/>
  <c r="S913" s="1"/>
  <c r="Q912"/>
  <c r="S912" s="1"/>
  <c r="Q911"/>
  <c r="S911" s="1"/>
  <c r="Q910"/>
  <c r="S910" s="1"/>
  <c r="Q909"/>
  <c r="S909" s="1"/>
  <c r="Q908"/>
  <c r="S908" s="1"/>
  <c r="Q907"/>
  <c r="S907" s="1"/>
  <c r="Q906"/>
  <c r="S906" s="1"/>
  <c r="Q905"/>
  <c r="S905" s="1"/>
  <c r="Q904"/>
  <c r="S904" s="1"/>
  <c r="Q903"/>
  <c r="S903" s="1"/>
  <c r="Q902"/>
  <c r="S902" s="1"/>
  <c r="Q901"/>
  <c r="S901" s="1"/>
  <c r="Q900"/>
  <c r="S900" s="1"/>
  <c r="Q899"/>
  <c r="S899" s="1"/>
  <c r="Q898"/>
  <c r="S898" s="1"/>
  <c r="Q897"/>
  <c r="S897" s="1"/>
  <c r="Q896"/>
  <c r="S896" s="1"/>
  <c r="Q895"/>
  <c r="S895" s="1"/>
  <c r="Q894"/>
  <c r="S894" s="1"/>
  <c r="Q893"/>
  <c r="S893" s="1"/>
  <c r="Q892"/>
  <c r="S892" s="1"/>
  <c r="Q891"/>
  <c r="S891" s="1"/>
  <c r="Q890"/>
  <c r="S890" s="1"/>
  <c r="Q889"/>
  <c r="S889" s="1"/>
  <c r="Q888"/>
  <c r="S888" s="1"/>
  <c r="Q887"/>
  <c r="S887" s="1"/>
  <c r="Q886"/>
  <c r="S886" s="1"/>
  <c r="Q885"/>
  <c r="S885" s="1"/>
  <c r="Q884"/>
  <c r="S884" s="1"/>
  <c r="Q883"/>
  <c r="S883" s="1"/>
  <c r="Q882"/>
  <c r="S882" s="1"/>
  <c r="Q881"/>
  <c r="S881" s="1"/>
  <c r="Q880"/>
  <c r="S880" s="1"/>
  <c r="Q879"/>
  <c r="S879" s="1"/>
  <c r="Q878"/>
  <c r="S878" s="1"/>
  <c r="Q877"/>
  <c r="S877" s="1"/>
  <c r="Q876"/>
  <c r="S876" s="1"/>
  <c r="Q875"/>
  <c r="S875" s="1"/>
  <c r="Q874"/>
  <c r="S874" s="1"/>
  <c r="Q873"/>
  <c r="S873" s="1"/>
  <c r="Q872"/>
  <c r="S872" s="1"/>
  <c r="Q871"/>
  <c r="S871" s="1"/>
  <c r="Q870"/>
  <c r="S870" s="1"/>
  <c r="Q869"/>
  <c r="S869" s="1"/>
  <c r="Q868"/>
  <c r="S868" s="1"/>
  <c r="Q867"/>
  <c r="S867" s="1"/>
  <c r="Q866"/>
  <c r="S866" s="1"/>
  <c r="Q865"/>
  <c r="S865" s="1"/>
  <c r="Q864"/>
  <c r="S864" s="1"/>
  <c r="Q863"/>
  <c r="S863" s="1"/>
  <c r="Q862"/>
  <c r="S862" s="1"/>
  <c r="Q861"/>
  <c r="S861" s="1"/>
  <c r="Q860"/>
  <c r="S860" s="1"/>
  <c r="Q859"/>
  <c r="S859" s="1"/>
  <c r="Q858"/>
  <c r="S858" s="1"/>
  <c r="Q857"/>
  <c r="S857" s="1"/>
  <c r="Q856"/>
  <c r="S856" s="1"/>
  <c r="Q855"/>
  <c r="S855" s="1"/>
  <c r="Q854"/>
  <c r="S854" s="1"/>
  <c r="Q853"/>
  <c r="S853" s="1"/>
  <c r="Q852"/>
  <c r="S852" s="1"/>
  <c r="Q851"/>
  <c r="S851" s="1"/>
  <c r="Q850"/>
  <c r="S850" s="1"/>
  <c r="Q849"/>
  <c r="S849" s="1"/>
  <c r="Q848"/>
  <c r="S848" s="1"/>
  <c r="Q847"/>
  <c r="S847" s="1"/>
  <c r="Q846"/>
  <c r="S846" s="1"/>
  <c r="Q845"/>
  <c r="S845" s="1"/>
  <c r="Q844"/>
  <c r="S844" s="1"/>
  <c r="Q843"/>
  <c r="S843" s="1"/>
  <c r="Q842"/>
  <c r="S842" s="1"/>
  <c r="Q841"/>
  <c r="S841" s="1"/>
  <c r="Q840"/>
  <c r="S840" s="1"/>
  <c r="Q839"/>
  <c r="S839" s="1"/>
  <c r="Q838"/>
  <c r="S838" s="1"/>
  <c r="Q837"/>
  <c r="S837" s="1"/>
  <c r="Q836"/>
  <c r="S836" s="1"/>
  <c r="Q835"/>
  <c r="S835" s="1"/>
  <c r="Q834"/>
  <c r="S834" s="1"/>
  <c r="Q833"/>
  <c r="S833" s="1"/>
  <c r="Q832"/>
  <c r="S832" s="1"/>
  <c r="Q831"/>
  <c r="S831" s="1"/>
  <c r="Q830"/>
  <c r="S830" s="1"/>
  <c r="Q829"/>
  <c r="S829" s="1"/>
  <c r="Q828"/>
  <c r="S828" s="1"/>
  <c r="Q827"/>
  <c r="S827" s="1"/>
  <c r="Q826"/>
  <c r="S826" s="1"/>
  <c r="Q825"/>
  <c r="S825" s="1"/>
  <c r="Q824"/>
  <c r="S824" s="1"/>
  <c r="Q823"/>
  <c r="S823" s="1"/>
  <c r="Q822"/>
  <c r="S822" s="1"/>
  <c r="Q821"/>
  <c r="S821" s="1"/>
  <c r="Q820"/>
  <c r="S820" s="1"/>
  <c r="Q819"/>
  <c r="S819" s="1"/>
  <c r="Q818"/>
  <c r="S818" s="1"/>
  <c r="Q817"/>
  <c r="S817" s="1"/>
  <c r="Q816"/>
  <c r="S816" s="1"/>
  <c r="Q815"/>
  <c r="S815" s="1"/>
  <c r="Q814"/>
  <c r="S814" s="1"/>
  <c r="Q813"/>
  <c r="S813" s="1"/>
  <c r="Q812"/>
  <c r="S812" s="1"/>
  <c r="Q811"/>
  <c r="S811" s="1"/>
  <c r="Q810"/>
  <c r="S810" s="1"/>
  <c r="Q809"/>
  <c r="S809" s="1"/>
  <c r="Q808"/>
  <c r="S808" s="1"/>
  <c r="Q807"/>
  <c r="S807" s="1"/>
  <c r="Q806"/>
  <c r="S806" s="1"/>
  <c r="Q805"/>
  <c r="S805" s="1"/>
  <c r="Q804"/>
  <c r="S804" s="1"/>
  <c r="Q803"/>
  <c r="S803" s="1"/>
  <c r="Q802"/>
  <c r="S802" s="1"/>
  <c r="Q801"/>
  <c r="S801" s="1"/>
  <c r="Q800"/>
  <c r="S800" s="1"/>
  <c r="Q799"/>
  <c r="S799" s="1"/>
  <c r="Q798"/>
  <c r="S798" s="1"/>
  <c r="Q797"/>
  <c r="S797" s="1"/>
  <c r="Q796"/>
  <c r="S796" s="1"/>
  <c r="Q795"/>
  <c r="S795" s="1"/>
  <c r="Q794"/>
  <c r="S794" s="1"/>
  <c r="Q793"/>
  <c r="S793" s="1"/>
  <c r="Q792"/>
  <c r="S792" s="1"/>
  <c r="Q791"/>
  <c r="S791" s="1"/>
  <c r="Q790"/>
  <c r="S790" s="1"/>
  <c r="Q789"/>
  <c r="S789" s="1"/>
  <c r="Q788"/>
  <c r="S788" s="1"/>
  <c r="Q787"/>
  <c r="S787" s="1"/>
  <c r="Q786"/>
  <c r="S786" s="1"/>
  <c r="Q785"/>
  <c r="S785" s="1"/>
  <c r="Q784"/>
  <c r="S784" s="1"/>
  <c r="Q783"/>
  <c r="S783" s="1"/>
  <c r="Q782"/>
  <c r="S782" s="1"/>
  <c r="Q781"/>
  <c r="S781" s="1"/>
  <c r="Q780"/>
  <c r="S780" s="1"/>
  <c r="Q779"/>
  <c r="S779" s="1"/>
  <c r="Q778"/>
  <c r="S778" s="1"/>
  <c r="Q777"/>
  <c r="S777" s="1"/>
  <c r="Q776"/>
  <c r="S776" s="1"/>
  <c r="Q775"/>
  <c r="S775" s="1"/>
  <c r="Q774"/>
  <c r="S774" s="1"/>
  <c r="Q773"/>
  <c r="S773" s="1"/>
  <c r="Q772"/>
  <c r="S772" s="1"/>
  <c r="S771"/>
  <c r="S770"/>
  <c r="S769"/>
  <c r="Q768"/>
  <c r="S768" s="1"/>
  <c r="Q767"/>
  <c r="S767" s="1"/>
  <c r="Q766"/>
  <c r="S766" s="1"/>
  <c r="Q765"/>
  <c r="S765" s="1"/>
  <c r="Q764"/>
  <c r="S764" s="1"/>
  <c r="Q763"/>
  <c r="S763" s="1"/>
  <c r="Q762"/>
  <c r="S762" s="1"/>
  <c r="Q761"/>
  <c r="S761" s="1"/>
  <c r="Q760"/>
  <c r="S760" s="1"/>
  <c r="Q759"/>
  <c r="S759" s="1"/>
  <c r="Q758"/>
  <c r="S758" s="1"/>
  <c r="Q757"/>
  <c r="S757" s="1"/>
  <c r="Q756"/>
  <c r="S756" s="1"/>
  <c r="Q755"/>
  <c r="S755" s="1"/>
  <c r="Q754"/>
  <c r="S754" s="1"/>
  <c r="Q753"/>
  <c r="S753" s="1"/>
  <c r="Q752"/>
  <c r="S752" s="1"/>
  <c r="Q751"/>
  <c r="S751" s="1"/>
  <c r="Q750"/>
  <c r="S750" s="1"/>
  <c r="Q749"/>
  <c r="S749" s="1"/>
  <c r="S748"/>
  <c r="Q747"/>
  <c r="S747" s="1"/>
  <c r="Q746"/>
  <c r="S746" s="1"/>
  <c r="Q745"/>
  <c r="S745" s="1"/>
  <c r="Q744"/>
  <c r="S744" s="1"/>
  <c r="Q743"/>
  <c r="S743" s="1"/>
  <c r="Q742"/>
  <c r="S742" s="1"/>
  <c r="Q741"/>
  <c r="S741" s="1"/>
  <c r="Q740"/>
  <c r="S740" s="1"/>
  <c r="Q739"/>
  <c r="S739" s="1"/>
  <c r="Q738"/>
  <c r="S738" s="1"/>
  <c r="Q737"/>
  <c r="S737" s="1"/>
  <c r="Q736"/>
  <c r="S736" s="1"/>
  <c r="Q735"/>
  <c r="S735" s="1"/>
  <c r="Q734"/>
  <c r="S734" s="1"/>
  <c r="Q733"/>
  <c r="S733" s="1"/>
  <c r="Q732"/>
  <c r="S732" s="1"/>
  <c r="Q731"/>
  <c r="S731" s="1"/>
  <c r="Q730"/>
  <c r="S730" s="1"/>
  <c r="Q729"/>
  <c r="S729" s="1"/>
  <c r="Q728"/>
  <c r="S728" s="1"/>
  <c r="Q727"/>
  <c r="S727" s="1"/>
  <c r="Q726"/>
  <c r="S726" s="1"/>
  <c r="Q725"/>
  <c r="S725" s="1"/>
  <c r="Q724"/>
  <c r="S724" s="1"/>
  <c r="Q723"/>
  <c r="S723" s="1"/>
  <c r="Q722"/>
  <c r="S722" s="1"/>
  <c r="Q721"/>
  <c r="S721" s="1"/>
  <c r="Q720"/>
  <c r="S720" s="1"/>
  <c r="Q719"/>
  <c r="S719" s="1"/>
  <c r="Q718"/>
  <c r="S718" s="1"/>
  <c r="Q717"/>
  <c r="S717" s="1"/>
  <c r="Q716"/>
  <c r="S716" s="1"/>
  <c r="Q715"/>
  <c r="S715" s="1"/>
  <c r="Q714"/>
  <c r="S714" s="1"/>
  <c r="Q713"/>
  <c r="S713" s="1"/>
  <c r="Q712"/>
  <c r="S712" s="1"/>
  <c r="Q711"/>
  <c r="S711" s="1"/>
  <c r="Q710"/>
  <c r="S710" s="1"/>
  <c r="Q709"/>
  <c r="S709" s="1"/>
  <c r="Q708"/>
  <c r="S708" s="1"/>
  <c r="Q707"/>
  <c r="S707" s="1"/>
  <c r="Q706"/>
  <c r="S706" s="1"/>
  <c r="Q705"/>
  <c r="S705" s="1"/>
  <c r="S704"/>
  <c r="Q703"/>
  <c r="S703" s="1"/>
  <c r="Q702"/>
  <c r="S702" s="1"/>
  <c r="Q701"/>
  <c r="S701" s="1"/>
  <c r="Q700"/>
  <c r="S700" s="1"/>
  <c r="Q699"/>
  <c r="S699" s="1"/>
  <c r="Q698"/>
  <c r="S698" s="1"/>
  <c r="Q697"/>
  <c r="S697" s="1"/>
  <c r="Q696"/>
  <c r="S696" s="1"/>
  <c r="Q695"/>
  <c r="S695" s="1"/>
  <c r="Q694"/>
  <c r="S694" s="1"/>
  <c r="Q693"/>
  <c r="S693" s="1"/>
  <c r="Q692"/>
  <c r="S692" s="1"/>
  <c r="Q691"/>
  <c r="S691" s="1"/>
  <c r="Q690"/>
  <c r="S690" s="1"/>
  <c r="Q689"/>
  <c r="S689" s="1"/>
  <c r="Q688"/>
  <c r="S688" s="1"/>
  <c r="Q687"/>
  <c r="S687" s="1"/>
  <c r="Q686"/>
  <c r="S686" s="1"/>
  <c r="Q685"/>
  <c r="S685" s="1"/>
  <c r="Q684"/>
  <c r="S684" s="1"/>
  <c r="Q683"/>
  <c r="S683" s="1"/>
  <c r="Q682"/>
  <c r="S682" s="1"/>
  <c r="Q681"/>
  <c r="S681" s="1"/>
  <c r="Q680"/>
  <c r="S680" s="1"/>
  <c r="Q679"/>
  <c r="S679" s="1"/>
  <c r="Q678"/>
  <c r="S678" s="1"/>
  <c r="Q677"/>
  <c r="S677" s="1"/>
  <c r="Q676"/>
  <c r="S676" s="1"/>
  <c r="Q675"/>
  <c r="S675" s="1"/>
  <c r="Q674"/>
  <c r="S674" s="1"/>
  <c r="Q673"/>
  <c r="S673" s="1"/>
  <c r="Q672"/>
  <c r="S672" s="1"/>
  <c r="Q671"/>
  <c r="S671" s="1"/>
  <c r="Q670"/>
  <c r="S670" s="1"/>
  <c r="Q669"/>
  <c r="S669" s="1"/>
  <c r="Q668"/>
  <c r="S668" s="1"/>
  <c r="Q667"/>
  <c r="S667" s="1"/>
  <c r="Q666"/>
  <c r="S666" s="1"/>
  <c r="Q665"/>
  <c r="S665" s="1"/>
  <c r="Q664"/>
  <c r="S664" s="1"/>
  <c r="Q663"/>
  <c r="S663" s="1"/>
  <c r="Q662"/>
  <c r="S662" s="1"/>
  <c r="Q661"/>
  <c r="S661" s="1"/>
  <c r="Q660"/>
  <c r="S660" s="1"/>
  <c r="Q659"/>
  <c r="S659" s="1"/>
  <c r="Q658"/>
  <c r="S658" s="1"/>
  <c r="Q657"/>
  <c r="S657" s="1"/>
  <c r="Q656"/>
  <c r="S656" s="1"/>
  <c r="Q655"/>
  <c r="S655" s="1"/>
  <c r="Q654"/>
  <c r="S654" s="1"/>
  <c r="Q653"/>
  <c r="S653" s="1"/>
  <c r="Q652"/>
  <c r="S652" s="1"/>
  <c r="Q651"/>
  <c r="S651" s="1"/>
  <c r="Q650"/>
  <c r="S650" s="1"/>
  <c r="Q649"/>
  <c r="S649" s="1"/>
  <c r="Q648"/>
  <c r="S648" s="1"/>
  <c r="Q647"/>
  <c r="S647" s="1"/>
  <c r="Q646"/>
  <c r="S646" s="1"/>
  <c r="Q645"/>
  <c r="S645" s="1"/>
  <c r="Q644"/>
  <c r="S644" s="1"/>
  <c r="Q643"/>
  <c r="S643" s="1"/>
  <c r="Q642"/>
  <c r="S642" s="1"/>
  <c r="S641"/>
  <c r="Q640"/>
  <c r="S640" s="1"/>
  <c r="Q639"/>
  <c r="S639" s="1"/>
  <c r="Q638"/>
  <c r="S638" s="1"/>
  <c r="Q637"/>
  <c r="S637" s="1"/>
  <c r="Q636"/>
  <c r="S636" s="1"/>
  <c r="Q635"/>
  <c r="S635" s="1"/>
  <c r="Q634"/>
  <c r="S634" s="1"/>
  <c r="Q633"/>
  <c r="S633" s="1"/>
  <c r="Q632"/>
  <c r="S632" s="1"/>
  <c r="Q631"/>
  <c r="S631" s="1"/>
  <c r="Q630"/>
  <c r="S630" s="1"/>
  <c r="Q629"/>
  <c r="S629" s="1"/>
  <c r="Q628"/>
  <c r="S628" s="1"/>
  <c r="Q627"/>
  <c r="S627" s="1"/>
  <c r="Q626"/>
  <c r="S626" s="1"/>
  <c r="Q625"/>
  <c r="S625" s="1"/>
  <c r="Q624"/>
  <c r="S624" s="1"/>
  <c r="Q623"/>
  <c r="S623" s="1"/>
  <c r="Q622"/>
  <c r="S622" s="1"/>
  <c r="Q621"/>
  <c r="S621" s="1"/>
  <c r="Q620"/>
  <c r="S620" s="1"/>
  <c r="Q619"/>
  <c r="S619" s="1"/>
  <c r="Q618"/>
  <c r="S618" s="1"/>
  <c r="Q617"/>
  <c r="S617" s="1"/>
  <c r="Q616"/>
  <c r="S616" s="1"/>
  <c r="Q615"/>
  <c r="S615" s="1"/>
  <c r="Q614"/>
  <c r="S614" s="1"/>
  <c r="Q613"/>
  <c r="S613" s="1"/>
  <c r="Q612"/>
  <c r="S612" s="1"/>
  <c r="Q611"/>
  <c r="S611" s="1"/>
  <c r="Q610"/>
  <c r="S610" s="1"/>
  <c r="Q609"/>
  <c r="S609" s="1"/>
  <c r="Q608"/>
  <c r="S608" s="1"/>
  <c r="Q607"/>
  <c r="S607" s="1"/>
  <c r="Q606"/>
  <c r="S606" s="1"/>
  <c r="Q605"/>
  <c r="S605" s="1"/>
  <c r="Q604"/>
  <c r="S604" s="1"/>
  <c r="Q603"/>
  <c r="S603" s="1"/>
  <c r="Q602"/>
  <c r="S602" s="1"/>
  <c r="Q601"/>
  <c r="S601" s="1"/>
  <c r="Q600"/>
  <c r="S600" s="1"/>
  <c r="Q599"/>
  <c r="S599" s="1"/>
  <c r="Q598"/>
  <c r="S598" s="1"/>
  <c r="Q597"/>
  <c r="S597" s="1"/>
  <c r="Q596"/>
  <c r="S596" s="1"/>
  <c r="Q595"/>
  <c r="S595" s="1"/>
  <c r="Q594"/>
  <c r="S594" s="1"/>
  <c r="Q593"/>
  <c r="S593" s="1"/>
  <c r="Q592"/>
  <c r="S592" s="1"/>
  <c r="Q591"/>
  <c r="S591" s="1"/>
  <c r="Q590"/>
  <c r="S590" s="1"/>
  <c r="Q589"/>
  <c r="S589" s="1"/>
  <c r="Q588"/>
  <c r="S588" s="1"/>
  <c r="Q587"/>
  <c r="S587" s="1"/>
  <c r="Q586"/>
  <c r="S586" s="1"/>
  <c r="Q585"/>
  <c r="S585" s="1"/>
  <c r="Q584"/>
  <c r="S584" s="1"/>
  <c r="S583"/>
  <c r="Q582"/>
  <c r="S582" s="1"/>
  <c r="Q581"/>
  <c r="S581" s="1"/>
  <c r="Q580"/>
  <c r="S580" s="1"/>
  <c r="Q579"/>
  <c r="S579" s="1"/>
  <c r="Q578"/>
  <c r="S578" s="1"/>
  <c r="Q577"/>
  <c r="S577" s="1"/>
  <c r="Q576"/>
  <c r="S576" s="1"/>
  <c r="Q575"/>
  <c r="S575" s="1"/>
  <c r="Q574"/>
  <c r="S574" s="1"/>
  <c r="Q573"/>
  <c r="S573" s="1"/>
  <c r="Q572"/>
  <c r="S572" s="1"/>
  <c r="Q571"/>
  <c r="S571" s="1"/>
  <c r="Q570"/>
  <c r="S570" s="1"/>
  <c r="Q569"/>
  <c r="S569" s="1"/>
  <c r="Q568"/>
  <c r="S568" s="1"/>
  <c r="Q567"/>
  <c r="S567" s="1"/>
  <c r="Q566"/>
  <c r="S566" s="1"/>
  <c r="S565"/>
  <c r="Q564"/>
  <c r="S564" s="1"/>
  <c r="Q563"/>
  <c r="S563" s="1"/>
  <c r="Q562"/>
  <c r="S562" s="1"/>
  <c r="Q561"/>
  <c r="S561" s="1"/>
  <c r="Q560"/>
  <c r="S560" s="1"/>
  <c r="Q559"/>
  <c r="S559" s="1"/>
  <c r="Q558"/>
  <c r="S558" s="1"/>
  <c r="Q557"/>
  <c r="S557" s="1"/>
  <c r="Q556"/>
  <c r="S556" s="1"/>
  <c r="Q555"/>
  <c r="S555" s="1"/>
  <c r="Q554"/>
  <c r="S554" s="1"/>
  <c r="Q553"/>
  <c r="S553" s="1"/>
  <c r="Q552"/>
  <c r="S552" s="1"/>
  <c r="Q551"/>
  <c r="S551" s="1"/>
  <c r="Q550"/>
  <c r="S550" s="1"/>
  <c r="Q549"/>
  <c r="S549" s="1"/>
  <c r="Q548"/>
  <c r="S548" s="1"/>
  <c r="Q547"/>
  <c r="S547" s="1"/>
  <c r="Q546"/>
  <c r="S546" s="1"/>
  <c r="Q545"/>
  <c r="S545" s="1"/>
  <c r="Q544"/>
  <c r="S544" s="1"/>
  <c r="Q543"/>
  <c r="S543" s="1"/>
  <c r="Q542"/>
  <c r="S542" s="1"/>
  <c r="Q541"/>
  <c r="S541" s="1"/>
  <c r="Q540"/>
  <c r="S540" s="1"/>
  <c r="Q539"/>
  <c r="S539" s="1"/>
  <c r="Q538"/>
  <c r="S538" s="1"/>
  <c r="Q537"/>
  <c r="S537" s="1"/>
  <c r="Q536"/>
  <c r="S536" s="1"/>
  <c r="Q535"/>
  <c r="S535" s="1"/>
  <c r="Q534"/>
  <c r="S534" s="1"/>
  <c r="Q533"/>
  <c r="S533" s="1"/>
  <c r="Q532"/>
  <c r="S532" s="1"/>
  <c r="Q531"/>
  <c r="S531" s="1"/>
  <c r="Q530"/>
  <c r="S530" s="1"/>
  <c r="Q529"/>
  <c r="S529" s="1"/>
  <c r="Q528"/>
  <c r="S528" s="1"/>
  <c r="Q527"/>
  <c r="S527" s="1"/>
  <c r="Q526"/>
  <c r="S526" s="1"/>
  <c r="Q525"/>
  <c r="S525" s="1"/>
  <c r="Q524"/>
  <c r="S524" s="1"/>
  <c r="Q523"/>
  <c r="S523" s="1"/>
  <c r="Q522"/>
  <c r="S522" s="1"/>
  <c r="Q521"/>
  <c r="S521" s="1"/>
  <c r="Q520"/>
  <c r="S520" s="1"/>
  <c r="Q519"/>
  <c r="S519" s="1"/>
  <c r="Q518"/>
  <c r="S518" s="1"/>
  <c r="Q517"/>
  <c r="S517" s="1"/>
  <c r="Q516"/>
  <c r="S516" s="1"/>
  <c r="Q515"/>
  <c r="S515" s="1"/>
  <c r="Q514"/>
  <c r="S514" s="1"/>
  <c r="Q513"/>
  <c r="S513" s="1"/>
  <c r="Q512"/>
  <c r="S512" s="1"/>
  <c r="Q511"/>
  <c r="S511" s="1"/>
  <c r="Q510"/>
  <c r="S510" s="1"/>
  <c r="Q509"/>
  <c r="S509" s="1"/>
  <c r="Q508"/>
  <c r="S508" s="1"/>
  <c r="Q507"/>
  <c r="S507" s="1"/>
  <c r="Q506"/>
  <c r="S506" s="1"/>
  <c r="Q505"/>
  <c r="S505" s="1"/>
  <c r="Q504"/>
  <c r="S504" s="1"/>
  <c r="Q503"/>
  <c r="S503" s="1"/>
  <c r="Q502"/>
  <c r="S502" s="1"/>
  <c r="Q501"/>
  <c r="S501" s="1"/>
  <c r="S500"/>
  <c r="S499"/>
  <c r="S498"/>
  <c r="S497"/>
  <c r="S496"/>
  <c r="Q495"/>
  <c r="S495" s="1"/>
  <c r="Q494"/>
  <c r="S494" s="1"/>
  <c r="Q493"/>
  <c r="S493" s="1"/>
  <c r="Q492"/>
  <c r="S492" s="1"/>
  <c r="Q491"/>
  <c r="S491" s="1"/>
  <c r="S490"/>
  <c r="Q489"/>
  <c r="S489" s="1"/>
  <c r="Q488"/>
  <c r="S488" s="1"/>
  <c r="Q487"/>
  <c r="S487" s="1"/>
  <c r="Q486"/>
  <c r="S486" s="1"/>
  <c r="Q485"/>
  <c r="S485" s="1"/>
  <c r="S484"/>
  <c r="Q483"/>
  <c r="S483" s="1"/>
  <c r="Q482"/>
  <c r="S482" s="1"/>
  <c r="Q481"/>
  <c r="S481" s="1"/>
  <c r="Q480"/>
  <c r="S480" s="1"/>
  <c r="Q479"/>
  <c r="S479" s="1"/>
  <c r="Q478"/>
  <c r="S478" s="1"/>
  <c r="Q477"/>
  <c r="S477" s="1"/>
  <c r="Q476"/>
  <c r="S476" s="1"/>
  <c r="Q475"/>
  <c r="S475" s="1"/>
  <c r="Q474"/>
  <c r="S474" s="1"/>
  <c r="Q473"/>
  <c r="S473" s="1"/>
  <c r="Q472"/>
  <c r="S472" s="1"/>
  <c r="Q471"/>
  <c r="S471" s="1"/>
  <c r="Q470"/>
  <c r="S470" s="1"/>
  <c r="Q469"/>
  <c r="S469" s="1"/>
  <c r="Q468"/>
  <c r="S468" s="1"/>
  <c r="Q467"/>
  <c r="S467" s="1"/>
  <c r="Q466"/>
  <c r="S466" s="1"/>
  <c r="Q465"/>
  <c r="S465" s="1"/>
  <c r="Q464"/>
  <c r="S464" s="1"/>
  <c r="Q463"/>
  <c r="S463" s="1"/>
  <c r="Q462"/>
  <c r="S462" s="1"/>
  <c r="Q461"/>
  <c r="S461" s="1"/>
  <c r="Q460"/>
  <c r="S460" s="1"/>
  <c r="Q459"/>
  <c r="S459" s="1"/>
  <c r="Q458"/>
  <c r="S458" s="1"/>
  <c r="Q457"/>
  <c r="S457" s="1"/>
  <c r="Q456"/>
  <c r="S456" s="1"/>
  <c r="Q455"/>
  <c r="S455" s="1"/>
  <c r="Q454"/>
  <c r="S454" s="1"/>
  <c r="Q453"/>
  <c r="S453" s="1"/>
  <c r="Q452"/>
  <c r="S452" s="1"/>
  <c r="Q451"/>
  <c r="S451" s="1"/>
  <c r="Q450"/>
  <c r="S450" s="1"/>
  <c r="Q449"/>
  <c r="S449" s="1"/>
  <c r="Q448"/>
  <c r="S448" s="1"/>
  <c r="Q447"/>
  <c r="S447" s="1"/>
  <c r="Q446"/>
  <c r="S446" s="1"/>
  <c r="Q445"/>
  <c r="S445" s="1"/>
  <c r="Q444"/>
  <c r="S444" s="1"/>
  <c r="Q443"/>
  <c r="S443" s="1"/>
  <c r="Q442"/>
  <c r="S442" s="1"/>
  <c r="Q441"/>
  <c r="S441" s="1"/>
  <c r="Q440"/>
  <c r="S440" s="1"/>
  <c r="Q439"/>
  <c r="S439" s="1"/>
  <c r="Q438"/>
  <c r="S438" s="1"/>
  <c r="Q437"/>
  <c r="S437" s="1"/>
  <c r="Q436"/>
  <c r="S436" s="1"/>
  <c r="Q435"/>
  <c r="S435" s="1"/>
  <c r="Q434"/>
  <c r="S434" s="1"/>
  <c r="Q433"/>
  <c r="S433" s="1"/>
  <c r="Q432"/>
  <c r="S432" s="1"/>
  <c r="Q431"/>
  <c r="S431" s="1"/>
  <c r="Q430"/>
  <c r="S430" s="1"/>
  <c r="Q429"/>
  <c r="S429" s="1"/>
  <c r="Q428"/>
  <c r="S428" s="1"/>
  <c r="S427"/>
  <c r="Q426"/>
  <c r="S426" s="1"/>
  <c r="Q425"/>
  <c r="S425" s="1"/>
  <c r="Q424"/>
  <c r="S424" s="1"/>
  <c r="Q423"/>
  <c r="S423" s="1"/>
  <c r="Q422"/>
  <c r="S422" s="1"/>
  <c r="Q421"/>
  <c r="S421" s="1"/>
  <c r="Q420"/>
  <c r="S420" s="1"/>
  <c r="Q419"/>
  <c r="S419" s="1"/>
  <c r="Q418"/>
  <c r="S418" s="1"/>
  <c r="Q417"/>
  <c r="S417" s="1"/>
  <c r="Q416"/>
  <c r="S416" s="1"/>
  <c r="Q415"/>
  <c r="S415" s="1"/>
  <c r="Q414"/>
  <c r="S414" s="1"/>
  <c r="Q413"/>
  <c r="S413" s="1"/>
  <c r="Q412"/>
  <c r="S412" s="1"/>
  <c r="Q411"/>
  <c r="S411" s="1"/>
  <c r="Q410"/>
  <c r="S410" s="1"/>
  <c r="Q409"/>
  <c r="S409" s="1"/>
  <c r="Q408"/>
  <c r="S408" s="1"/>
  <c r="Q407"/>
  <c r="S407" s="1"/>
  <c r="Q406"/>
  <c r="S406" s="1"/>
  <c r="Q405"/>
  <c r="S405" s="1"/>
  <c r="Q404"/>
  <c r="S404" s="1"/>
  <c r="Q403"/>
  <c r="S403" s="1"/>
  <c r="Q402"/>
  <c r="S402" s="1"/>
  <c r="Q401"/>
  <c r="S401" s="1"/>
  <c r="Q400"/>
  <c r="S400" s="1"/>
  <c r="Q399"/>
  <c r="S399" s="1"/>
  <c r="Q398"/>
  <c r="S398" s="1"/>
  <c r="Q397"/>
  <c r="S397" s="1"/>
  <c r="Q396"/>
  <c r="S396" s="1"/>
  <c r="Q395"/>
  <c r="S395" s="1"/>
  <c r="Q394"/>
  <c r="S394" s="1"/>
  <c r="Q393"/>
  <c r="S393" s="1"/>
  <c r="Q392"/>
  <c r="S392" s="1"/>
  <c r="Q391"/>
  <c r="S391" s="1"/>
  <c r="S390"/>
  <c r="Q389"/>
  <c r="S389" s="1"/>
  <c r="Q388"/>
  <c r="S388" s="1"/>
  <c r="Q387"/>
  <c r="S387" s="1"/>
  <c r="Q386"/>
  <c r="S386" s="1"/>
  <c r="Q385"/>
  <c r="S385" s="1"/>
  <c r="Q384"/>
  <c r="S384" s="1"/>
  <c r="Q383"/>
  <c r="S383" s="1"/>
  <c r="Q382"/>
  <c r="S382" s="1"/>
  <c r="Q381"/>
  <c r="S381" s="1"/>
  <c r="Q380"/>
  <c r="S380" s="1"/>
  <c r="Q379"/>
  <c r="S379" s="1"/>
  <c r="Q378"/>
  <c r="S378" s="1"/>
  <c r="Q377"/>
  <c r="S377" s="1"/>
  <c r="Q376"/>
  <c r="S376" s="1"/>
  <c r="Q375"/>
  <c r="S375" s="1"/>
  <c r="Q374"/>
  <c r="S374" s="1"/>
  <c r="Q373"/>
  <c r="S373" s="1"/>
  <c r="Q372"/>
  <c r="S372" s="1"/>
  <c r="Q371"/>
  <c r="S371" s="1"/>
  <c r="Q370"/>
  <c r="S370" s="1"/>
  <c r="Q369"/>
  <c r="S369" s="1"/>
  <c r="S368"/>
  <c r="S367"/>
  <c r="S366"/>
  <c r="Q365"/>
  <c r="S365" s="1"/>
  <c r="Q364"/>
  <c r="S364" s="1"/>
  <c r="Q363"/>
  <c r="S363" s="1"/>
  <c r="Q362"/>
  <c r="S362" s="1"/>
  <c r="Q361"/>
  <c r="S361" s="1"/>
  <c r="Q360"/>
  <c r="S360" s="1"/>
  <c r="Q359"/>
  <c r="S359" s="1"/>
  <c r="Q358"/>
  <c r="S358" s="1"/>
  <c r="Q357"/>
  <c r="S357" s="1"/>
  <c r="Q356"/>
  <c r="S356" s="1"/>
  <c r="Q355"/>
  <c r="S355" s="1"/>
  <c r="Q354"/>
  <c r="S354" s="1"/>
  <c r="Q353"/>
  <c r="S353" s="1"/>
  <c r="Q352"/>
  <c r="S352" s="1"/>
  <c r="Q351"/>
  <c r="S351" s="1"/>
  <c r="Q350"/>
  <c r="S350" s="1"/>
  <c r="Q349"/>
  <c r="S349" s="1"/>
  <c r="Q348"/>
  <c r="S348" s="1"/>
  <c r="Q347"/>
  <c r="S347" s="1"/>
  <c r="Q346"/>
  <c r="S346" s="1"/>
  <c r="Q345"/>
  <c r="S345" s="1"/>
  <c r="Q344"/>
  <c r="S344" s="1"/>
  <c r="Q343"/>
  <c r="S343" s="1"/>
  <c r="S342"/>
  <c r="S341"/>
  <c r="S340"/>
  <c r="S339"/>
  <c r="S338"/>
  <c r="S337"/>
  <c r="S336"/>
  <c r="S335"/>
  <c r="S334"/>
  <c r="S333"/>
  <c r="Q332"/>
  <c r="S332" s="1"/>
  <c r="Q331"/>
  <c r="S331" s="1"/>
  <c r="Q330"/>
  <c r="S330" s="1"/>
  <c r="Q329"/>
  <c r="S329" s="1"/>
  <c r="Q328"/>
  <c r="S328" s="1"/>
  <c r="Q327"/>
  <c r="S327" s="1"/>
  <c r="Q326"/>
  <c r="S326" s="1"/>
  <c r="Q325"/>
  <c r="S325" s="1"/>
  <c r="Q324"/>
  <c r="S324" s="1"/>
  <c r="Q323"/>
  <c r="S323" s="1"/>
  <c r="Q322"/>
  <c r="S322" s="1"/>
  <c r="Q321"/>
  <c r="S321" s="1"/>
  <c r="Q320"/>
  <c r="S320" s="1"/>
  <c r="Q319"/>
  <c r="S319" s="1"/>
  <c r="Q318"/>
  <c r="S318" s="1"/>
  <c r="Q317"/>
  <c r="S317" s="1"/>
  <c r="Q316"/>
  <c r="S316" s="1"/>
  <c r="Q315"/>
  <c r="S315" s="1"/>
  <c r="S314"/>
  <c r="Q313"/>
  <c r="S313" s="1"/>
  <c r="Q312"/>
  <c r="S312" s="1"/>
  <c r="Q311"/>
  <c r="S311" s="1"/>
  <c r="Q310"/>
  <c r="S310" s="1"/>
  <c r="Q309"/>
  <c r="S309" s="1"/>
  <c r="Q308"/>
  <c r="S308" s="1"/>
  <c r="Q307"/>
  <c r="S307" s="1"/>
  <c r="Q306"/>
  <c r="S306" s="1"/>
  <c r="Q305"/>
  <c r="S305" s="1"/>
  <c r="Q304"/>
  <c r="S304" s="1"/>
  <c r="Q303"/>
  <c r="S303" s="1"/>
  <c r="Q302"/>
  <c r="S302" s="1"/>
  <c r="Q301"/>
  <c r="S301" s="1"/>
  <c r="Q300"/>
  <c r="S300" s="1"/>
  <c r="Q299"/>
  <c r="S299" s="1"/>
  <c r="Q298"/>
  <c r="S298" s="1"/>
  <c r="Q297"/>
  <c r="S297" s="1"/>
  <c r="Q296"/>
  <c r="S296" s="1"/>
  <c r="Q295"/>
  <c r="S295" s="1"/>
  <c r="Q294"/>
  <c r="S294" s="1"/>
  <c r="Q293"/>
  <c r="S293" s="1"/>
  <c r="Q292"/>
  <c r="S292" s="1"/>
  <c r="Q291"/>
  <c r="S291" s="1"/>
  <c r="Q290"/>
  <c r="S290" s="1"/>
  <c r="Q289"/>
  <c r="S289" s="1"/>
  <c r="Q288"/>
  <c r="S288" s="1"/>
  <c r="S287"/>
  <c r="S286"/>
  <c r="Q285"/>
  <c r="S285" s="1"/>
  <c r="Q284"/>
  <c r="S284" s="1"/>
  <c r="Q283"/>
  <c r="S283" s="1"/>
  <c r="Q282"/>
  <c r="S282" s="1"/>
  <c r="Q281"/>
  <c r="S281" s="1"/>
  <c r="Q280"/>
  <c r="S280" s="1"/>
  <c r="Q279"/>
  <c r="S279" s="1"/>
  <c r="Q278"/>
  <c r="S278" s="1"/>
  <c r="Q277"/>
  <c r="S277" s="1"/>
  <c r="Q276"/>
  <c r="S276" s="1"/>
  <c r="Q275"/>
  <c r="S275" s="1"/>
  <c r="Q274"/>
  <c r="S274" s="1"/>
  <c r="Q273"/>
  <c r="S273" s="1"/>
  <c r="Q272"/>
  <c r="S272" s="1"/>
  <c r="Q271"/>
  <c r="S271" s="1"/>
  <c r="Q270"/>
  <c r="S270" s="1"/>
  <c r="Q269"/>
  <c r="S269" s="1"/>
  <c r="Q268"/>
  <c r="S268" s="1"/>
  <c r="Q267"/>
  <c r="S267" s="1"/>
  <c r="Q266"/>
  <c r="S266" s="1"/>
  <c r="Q265"/>
  <c r="S265" s="1"/>
  <c r="Q264"/>
  <c r="S264" s="1"/>
  <c r="Q263"/>
  <c r="S263" s="1"/>
  <c r="Q262"/>
  <c r="S262" s="1"/>
  <c r="Q261"/>
  <c r="S261" s="1"/>
  <c r="Q260"/>
  <c r="S260" s="1"/>
  <c r="Q259"/>
  <c r="S259" s="1"/>
  <c r="Q258"/>
  <c r="S258" s="1"/>
  <c r="Q257"/>
  <c r="S257" s="1"/>
  <c r="Q256"/>
  <c r="S256" s="1"/>
  <c r="Q255"/>
  <c r="S255" s="1"/>
  <c r="Q254"/>
  <c r="S254" s="1"/>
  <c r="Q253"/>
  <c r="S253" s="1"/>
  <c r="Q252"/>
  <c r="S252" s="1"/>
  <c r="Q251"/>
  <c r="S251" s="1"/>
  <c r="Q250"/>
  <c r="S250" s="1"/>
  <c r="Q249"/>
  <c r="S249" s="1"/>
  <c r="Q248"/>
  <c r="S248" s="1"/>
  <c r="Q247"/>
  <c r="S247" s="1"/>
  <c r="Q246"/>
  <c r="S246" s="1"/>
  <c r="Q245"/>
  <c r="S245" s="1"/>
  <c r="Q244"/>
  <c r="S244" s="1"/>
  <c r="S243"/>
  <c r="Q242"/>
  <c r="S242" s="1"/>
  <c r="Q241"/>
  <c r="S241" s="1"/>
  <c r="Q240"/>
  <c r="S240" s="1"/>
  <c r="Q239"/>
  <c r="S239" s="1"/>
  <c r="Q238"/>
  <c r="S238" s="1"/>
  <c r="Q237"/>
  <c r="S237" s="1"/>
  <c r="Q236"/>
  <c r="S236" s="1"/>
  <c r="Q235"/>
  <c r="S235" s="1"/>
  <c r="Q234"/>
  <c r="S234" s="1"/>
  <c r="Q233"/>
  <c r="S233" s="1"/>
  <c r="Q232"/>
  <c r="S232" s="1"/>
  <c r="Q231"/>
  <c r="S231" s="1"/>
  <c r="Q230"/>
  <c r="S230" s="1"/>
  <c r="Q229"/>
  <c r="S229" s="1"/>
  <c r="Q228"/>
  <c r="S228" s="1"/>
  <c r="S227"/>
  <c r="Q226"/>
  <c r="S226" s="1"/>
  <c r="Q225"/>
  <c r="S225" s="1"/>
  <c r="Q224"/>
  <c r="S224" s="1"/>
  <c r="Q223"/>
  <c r="S223" s="1"/>
  <c r="Q222"/>
  <c r="S222" s="1"/>
  <c r="S221"/>
  <c r="Q220"/>
  <c r="S220" s="1"/>
  <c r="Q219"/>
  <c r="S219" s="1"/>
  <c r="Q218"/>
  <c r="S218" s="1"/>
  <c r="Q217"/>
  <c r="S217" s="1"/>
  <c r="S216"/>
  <c r="Q215"/>
  <c r="S215" s="1"/>
  <c r="Q214"/>
  <c r="S214" s="1"/>
  <c r="Q213"/>
  <c r="S213" s="1"/>
  <c r="Q212"/>
  <c r="S212" s="1"/>
  <c r="Q211"/>
  <c r="S211" s="1"/>
  <c r="Q210"/>
  <c r="S210" s="1"/>
  <c r="Q209"/>
  <c r="S209" s="1"/>
  <c r="Q208"/>
  <c r="S208" s="1"/>
  <c r="Q207"/>
  <c r="S207" s="1"/>
  <c r="Q206"/>
  <c r="S206" s="1"/>
  <c r="Q205"/>
  <c r="S205" s="1"/>
  <c r="Q204"/>
  <c r="S204" s="1"/>
  <c r="Q203"/>
  <c r="S203" s="1"/>
  <c r="Q202"/>
  <c r="S202" s="1"/>
  <c r="Q201"/>
  <c r="S201" s="1"/>
  <c r="Q200"/>
  <c r="S200" s="1"/>
  <c r="Q199"/>
  <c r="S199" s="1"/>
  <c r="Q198"/>
  <c r="S198" s="1"/>
  <c r="Q197"/>
  <c r="S197" s="1"/>
  <c r="Q196"/>
  <c r="S196" s="1"/>
  <c r="Q195"/>
  <c r="S195" s="1"/>
  <c r="Q194"/>
  <c r="S194" s="1"/>
  <c r="Q193"/>
  <c r="S193" s="1"/>
  <c r="Q192"/>
  <c r="S192" s="1"/>
  <c r="Q191"/>
  <c r="S191" s="1"/>
  <c r="Q190"/>
  <c r="S190" s="1"/>
  <c r="Q189"/>
  <c r="S189" s="1"/>
  <c r="Q188"/>
  <c r="S188" s="1"/>
  <c r="Q187"/>
  <c r="S187" s="1"/>
  <c r="Q186"/>
  <c r="S186" s="1"/>
  <c r="Q185"/>
  <c r="S185" s="1"/>
  <c r="Q184"/>
  <c r="S184" s="1"/>
  <c r="Q183"/>
  <c r="S183" s="1"/>
  <c r="Q182"/>
  <c r="S182" s="1"/>
  <c r="Q181"/>
  <c r="S181" s="1"/>
  <c r="Q180"/>
  <c r="S180" s="1"/>
  <c r="Q179"/>
  <c r="S179" s="1"/>
  <c r="Q178"/>
  <c r="S178" s="1"/>
  <c r="Q177"/>
  <c r="S177" s="1"/>
  <c r="Q176"/>
  <c r="S176" s="1"/>
  <c r="Q175"/>
  <c r="S175" s="1"/>
  <c r="Q174"/>
  <c r="S174" s="1"/>
  <c r="Q173"/>
  <c r="S173" s="1"/>
  <c r="Q172"/>
  <c r="S172" s="1"/>
  <c r="Q171"/>
  <c r="S171" s="1"/>
  <c r="Q170"/>
  <c r="S170" s="1"/>
  <c r="Q169"/>
  <c r="S169" s="1"/>
  <c r="Q168"/>
  <c r="S168" s="1"/>
  <c r="Q167"/>
  <c r="S167" s="1"/>
  <c r="Q166"/>
  <c r="S166" s="1"/>
  <c r="Q165"/>
  <c r="S165" s="1"/>
  <c r="Q164"/>
  <c r="S164" s="1"/>
  <c r="Q163"/>
  <c r="S163" s="1"/>
  <c r="Q162"/>
  <c r="S162" s="1"/>
  <c r="Q161"/>
  <c r="S161" s="1"/>
  <c r="Q160"/>
  <c r="S160" s="1"/>
  <c r="Q159"/>
  <c r="S159" s="1"/>
  <c r="Q158"/>
  <c r="S158" s="1"/>
  <c r="Q157"/>
  <c r="S157" s="1"/>
  <c r="Q156"/>
  <c r="S156" s="1"/>
  <c r="Q155"/>
  <c r="S155" s="1"/>
  <c r="Q154"/>
  <c r="S154" s="1"/>
  <c r="Q153"/>
  <c r="S153" s="1"/>
  <c r="Q152"/>
  <c r="S152" s="1"/>
  <c r="Q151"/>
  <c r="S151" s="1"/>
  <c r="Q150"/>
  <c r="S150" s="1"/>
  <c r="Q149"/>
  <c r="S149" s="1"/>
  <c r="Q148"/>
  <c r="S148" s="1"/>
  <c r="Q147"/>
  <c r="S147" s="1"/>
  <c r="Q146"/>
  <c r="S146" s="1"/>
  <c r="Q145"/>
  <c r="S145" s="1"/>
  <c r="Q144"/>
  <c r="S144" s="1"/>
  <c r="Q143"/>
  <c r="S143" s="1"/>
  <c r="Q142"/>
  <c r="S142" s="1"/>
  <c r="Q141"/>
  <c r="S141" s="1"/>
  <c r="Q140"/>
  <c r="S140" s="1"/>
  <c r="Q139"/>
  <c r="S139" s="1"/>
  <c r="Q138"/>
  <c r="S138" s="1"/>
  <c r="Q137"/>
  <c r="S137" s="1"/>
  <c r="S136"/>
  <c r="Q135"/>
  <c r="S135" s="1"/>
  <c r="Q134"/>
  <c r="S134" s="1"/>
  <c r="Q133"/>
  <c r="S133" s="1"/>
  <c r="Q132"/>
  <c r="S132" s="1"/>
  <c r="Q131"/>
  <c r="S131" s="1"/>
  <c r="Q130"/>
  <c r="S130" s="1"/>
  <c r="Q129"/>
  <c r="S129" s="1"/>
  <c r="Q128"/>
  <c r="S128" s="1"/>
  <c r="Q127"/>
  <c r="S127" s="1"/>
  <c r="Q126"/>
  <c r="S126" s="1"/>
  <c r="Q125"/>
  <c r="S125" s="1"/>
  <c r="Q124"/>
  <c r="S124" s="1"/>
  <c r="Q123"/>
  <c r="S123" s="1"/>
  <c r="Q122"/>
  <c r="S122" s="1"/>
  <c r="Q121"/>
  <c r="S121" s="1"/>
  <c r="Q120"/>
  <c r="S120" s="1"/>
  <c r="Q119"/>
  <c r="S119" s="1"/>
  <c r="Q118"/>
  <c r="S118" s="1"/>
  <c r="Q117"/>
  <c r="S117" s="1"/>
  <c r="Q116"/>
  <c r="S116" s="1"/>
  <c r="Q115"/>
  <c r="S115" s="1"/>
  <c r="Q114"/>
  <c r="S114" s="1"/>
  <c r="Q113"/>
  <c r="S113" s="1"/>
  <c r="Q112"/>
  <c r="S112" s="1"/>
  <c r="Q111"/>
  <c r="S111" s="1"/>
  <c r="Q110"/>
  <c r="S110" s="1"/>
  <c r="Q109"/>
  <c r="S109" s="1"/>
  <c r="Q108"/>
  <c r="S108" s="1"/>
  <c r="Q107"/>
  <c r="S107" s="1"/>
  <c r="Q106"/>
  <c r="S106" s="1"/>
  <c r="Q105"/>
  <c r="S105" s="1"/>
  <c r="Q104"/>
  <c r="S104" s="1"/>
  <c r="Q103"/>
  <c r="S103" s="1"/>
  <c r="Q102"/>
  <c r="S102" s="1"/>
  <c r="Q101"/>
  <c r="S101" s="1"/>
  <c r="Q100"/>
  <c r="S100" s="1"/>
  <c r="Q99"/>
  <c r="S99" s="1"/>
  <c r="Q98"/>
  <c r="S98" s="1"/>
  <c r="Q97"/>
  <c r="S97" s="1"/>
  <c r="Q96"/>
  <c r="S96" s="1"/>
  <c r="Q95"/>
  <c r="S95" s="1"/>
  <c r="Q94"/>
  <c r="S94" s="1"/>
  <c r="Q93"/>
  <c r="S93" s="1"/>
  <c r="Q92"/>
  <c r="S92" s="1"/>
  <c r="Q91"/>
  <c r="S91" s="1"/>
  <c r="Q90"/>
  <c r="S90" s="1"/>
  <c r="Q89"/>
  <c r="S89" s="1"/>
  <c r="Q88"/>
  <c r="S88" s="1"/>
  <c r="Q87"/>
  <c r="S87" s="1"/>
  <c r="Q86"/>
  <c r="S86" s="1"/>
  <c r="Q85"/>
  <c r="S85" s="1"/>
  <c r="Q84"/>
  <c r="S84" s="1"/>
  <c r="Q83"/>
  <c r="S83" s="1"/>
  <c r="Q82"/>
  <c r="S82" s="1"/>
  <c r="Q81"/>
  <c r="S81" s="1"/>
  <c r="Q80"/>
  <c r="S80" s="1"/>
  <c r="Q79"/>
  <c r="S79" s="1"/>
  <c r="Q78"/>
  <c r="S78" s="1"/>
  <c r="S77"/>
  <c r="Q76"/>
  <c r="S76" s="1"/>
  <c r="Q75"/>
  <c r="S75" s="1"/>
  <c r="Q74"/>
  <c r="S74" s="1"/>
  <c r="Q73"/>
  <c r="S73" s="1"/>
  <c r="Q72"/>
  <c r="S72" s="1"/>
  <c r="Q71"/>
  <c r="S71" s="1"/>
  <c r="Q70"/>
  <c r="S70" s="1"/>
  <c r="Q69"/>
  <c r="S69" s="1"/>
  <c r="S68"/>
  <c r="Q67"/>
  <c r="S67" s="1"/>
  <c r="Q66"/>
  <c r="S66" s="1"/>
  <c r="Q65"/>
  <c r="S65" s="1"/>
  <c r="Q64"/>
  <c r="S64" s="1"/>
  <c r="Q63"/>
  <c r="S63" s="1"/>
  <c r="Q62"/>
  <c r="S62" s="1"/>
  <c r="Q61"/>
  <c r="S61" s="1"/>
  <c r="Q60"/>
  <c r="S60" s="1"/>
  <c r="Q59"/>
  <c r="S59" s="1"/>
  <c r="Q58"/>
  <c r="S58" s="1"/>
  <c r="S56"/>
  <c r="Q55"/>
  <c r="S55" s="1"/>
  <c r="Q54"/>
  <c r="S54" s="1"/>
  <c r="Q53"/>
  <c r="S53" s="1"/>
  <c r="S52"/>
  <c r="S51"/>
  <c r="Q50"/>
  <c r="S50" s="1"/>
  <c r="S49"/>
  <c r="Q48"/>
  <c r="S48" s="1"/>
  <c r="Q47"/>
  <c r="S47" s="1"/>
  <c r="Q46"/>
  <c r="S46" s="1"/>
  <c r="Q45"/>
  <c r="S45" s="1"/>
  <c r="Q44"/>
  <c r="S44" s="1"/>
  <c r="Q43"/>
  <c r="S43" s="1"/>
  <c r="Q41"/>
  <c r="S41" s="1"/>
  <c r="Q40"/>
  <c r="S40" s="1"/>
  <c r="Q39"/>
  <c r="S39" s="1"/>
  <c r="Q38"/>
  <c r="S38" s="1"/>
  <c r="Q37"/>
  <c r="S37" s="1"/>
  <c r="Q36"/>
  <c r="S36" s="1"/>
  <c r="Q35"/>
  <c r="S35" s="1"/>
  <c r="Q34"/>
  <c r="S34" s="1"/>
  <c r="Q33"/>
  <c r="S33" s="1"/>
  <c r="Q32"/>
  <c r="S32" s="1"/>
  <c r="Q31"/>
  <c r="S31" s="1"/>
  <c r="Q30"/>
  <c r="S30" s="1"/>
  <c r="Q29"/>
  <c r="S29" s="1"/>
  <c r="Q28"/>
  <c r="S28" s="1"/>
  <c r="Q26"/>
  <c r="S26" s="1"/>
  <c r="Q25"/>
  <c r="S25" s="1"/>
  <c r="Q24"/>
  <c r="S24" s="1"/>
  <c r="Q23"/>
  <c r="S23" s="1"/>
  <c r="Q22"/>
  <c r="S22" s="1"/>
  <c r="Q21"/>
  <c r="S21" s="1"/>
  <c r="Q19"/>
  <c r="S19" s="1"/>
  <c r="Q18"/>
  <c r="S18" s="1"/>
  <c r="Q17"/>
  <c r="S17" s="1"/>
  <c r="Q16"/>
  <c r="S16" s="1"/>
  <c r="Q15"/>
  <c r="S15" s="1"/>
  <c r="Q14"/>
  <c r="S14" s="1"/>
  <c r="Q13"/>
  <c r="S13" s="1"/>
  <c r="Q12"/>
  <c r="S12" s="1"/>
  <c r="Q11"/>
  <c r="S11" s="1"/>
  <c r="Q10"/>
  <c r="S10" s="1"/>
  <c r="Q9"/>
  <c r="S9" s="1"/>
  <c r="Q8"/>
  <c r="S8" s="1"/>
  <c r="Q7"/>
  <c r="S7" s="1"/>
  <c r="E1315"/>
  <c r="I1312"/>
  <c r="G1312"/>
  <c r="E1312"/>
  <c r="H1309"/>
  <c r="I1287"/>
  <c r="I1284"/>
  <c r="G1284"/>
  <c r="E1284"/>
  <c r="G1281"/>
  <c r="F1281"/>
  <c r="E1281"/>
  <c r="I1279"/>
  <c r="I1278"/>
  <c r="I1277"/>
  <c r="I1276"/>
  <c r="I1275"/>
  <c r="I1274"/>
  <c r="H1273"/>
  <c r="H1281" s="1"/>
  <c r="I1272"/>
  <c r="I1271"/>
  <c r="I1270"/>
  <c r="I1269"/>
  <c r="I1268"/>
  <c r="I1267"/>
  <c r="I1266"/>
  <c r="I1265"/>
  <c r="I1264"/>
  <c r="I1263"/>
  <c r="I1262"/>
  <c r="I1260"/>
  <c r="H1260"/>
  <c r="G1260"/>
  <c r="F1260"/>
  <c r="F1282" s="1"/>
  <c r="E1260"/>
  <c r="O1258"/>
  <c r="O1257"/>
  <c r="O1255"/>
  <c r="O1254"/>
  <c r="O1253"/>
  <c r="O1252"/>
  <c r="O1251"/>
  <c r="O1250"/>
  <c r="O1249"/>
  <c r="O1248"/>
  <c r="O1247"/>
  <c r="O1246"/>
  <c r="O1245"/>
  <c r="O1244"/>
  <c r="O1243"/>
  <c r="O1242"/>
  <c r="O1241"/>
  <c r="O1240"/>
  <c r="O1239"/>
  <c r="O1238"/>
  <c r="O1237"/>
  <c r="O1236"/>
  <c r="O1235"/>
  <c r="O1234"/>
  <c r="O1233"/>
  <c r="O1232"/>
  <c r="O1231"/>
  <c r="O1230"/>
  <c r="O1229"/>
  <c r="O1228"/>
  <c r="O1227"/>
  <c r="O1226"/>
  <c r="O1225"/>
  <c r="O1224"/>
  <c r="O1223"/>
  <c r="O1222"/>
  <c r="O1221"/>
  <c r="O1220"/>
  <c r="O1219"/>
  <c r="O1218"/>
  <c r="O1217"/>
  <c r="O1215"/>
  <c r="O1214"/>
  <c r="O1213"/>
  <c r="O1212"/>
  <c r="O1211"/>
  <c r="O1210"/>
  <c r="O1209"/>
  <c r="O1208"/>
  <c r="O1207"/>
  <c r="O1206"/>
  <c r="O1205"/>
  <c r="O1204"/>
  <c r="O1203"/>
  <c r="O1202"/>
  <c r="O1201"/>
  <c r="O1200"/>
  <c r="O1199"/>
  <c r="O1198"/>
  <c r="O1197"/>
  <c r="O1196"/>
  <c r="O1195"/>
  <c r="O1194"/>
  <c r="O1193"/>
  <c r="O1192"/>
  <c r="O1191"/>
  <c r="O1190"/>
  <c r="O1189"/>
  <c r="O1188"/>
  <c r="O1187"/>
  <c r="O1186"/>
  <c r="O1185"/>
  <c r="O1184"/>
  <c r="O1183"/>
  <c r="O1182"/>
  <c r="O1181"/>
  <c r="O1180"/>
  <c r="O1179"/>
  <c r="O1178"/>
  <c r="O1177"/>
  <c r="O1176"/>
  <c r="O1175"/>
  <c r="O1174"/>
  <c r="O1173"/>
  <c r="O1172"/>
  <c r="O1171"/>
  <c r="O1170"/>
  <c r="O1169"/>
  <c r="O1168"/>
  <c r="O1167"/>
  <c r="O1166"/>
  <c r="O1165"/>
  <c r="O1164"/>
  <c r="O1163"/>
  <c r="O1162"/>
  <c r="O1161"/>
  <c r="O1160"/>
  <c r="O1159"/>
  <c r="O1158"/>
  <c r="O1157"/>
  <c r="O1156"/>
  <c r="O1155"/>
  <c r="O1154"/>
  <c r="O1153"/>
  <c r="O1152"/>
  <c r="O1151"/>
  <c r="O1150"/>
  <c r="O1148"/>
  <c r="O1147"/>
  <c r="O1146"/>
  <c r="O1145"/>
  <c r="O1144"/>
  <c r="O1143"/>
  <c r="O1142"/>
  <c r="O1141"/>
  <c r="O1140"/>
  <c r="O1139"/>
  <c r="O1138"/>
  <c r="O1137"/>
  <c r="O1136"/>
  <c r="O1135"/>
  <c r="O1134"/>
  <c r="O1133"/>
  <c r="O1132"/>
  <c r="O1131"/>
  <c r="O1130"/>
  <c r="O1129"/>
  <c r="O1128"/>
  <c r="O1127"/>
  <c r="O1126"/>
  <c r="O1125"/>
  <c r="O1124"/>
  <c r="O1123"/>
  <c r="O1122"/>
  <c r="O1121"/>
  <c r="O1120"/>
  <c r="O1119"/>
  <c r="O1118"/>
  <c r="O1117"/>
  <c r="O1116"/>
  <c r="O1115"/>
  <c r="O1114"/>
  <c r="O1113"/>
  <c r="O1112"/>
  <c r="O1111"/>
  <c r="O1110"/>
  <c r="O1109"/>
  <c r="O1108"/>
  <c r="O1107"/>
  <c r="O1106"/>
  <c r="O1105"/>
  <c r="O1104"/>
  <c r="O1103"/>
  <c r="O1102"/>
  <c r="O1101"/>
  <c r="O1100"/>
  <c r="O1099"/>
  <c r="O1098"/>
  <c r="O1097"/>
  <c r="O1096"/>
  <c r="O1095"/>
  <c r="O1094"/>
  <c r="O1093"/>
  <c r="O1092"/>
  <c r="O1091"/>
  <c r="O1090"/>
  <c r="O1089"/>
  <c r="O1088"/>
  <c r="O1087"/>
  <c r="O1086"/>
  <c r="O1085"/>
  <c r="O1084"/>
  <c r="O1083"/>
  <c r="O1082"/>
  <c r="O1081"/>
  <c r="O1080"/>
  <c r="O1078"/>
  <c r="O1077"/>
  <c r="O1076"/>
  <c r="O1075"/>
  <c r="O1074"/>
  <c r="O1073"/>
  <c r="O1072"/>
  <c r="O1071"/>
  <c r="O1070"/>
  <c r="O1069"/>
  <c r="O1068"/>
  <c r="O1067"/>
  <c r="O1066"/>
  <c r="O1065"/>
  <c r="O1064"/>
  <c r="O1063"/>
  <c r="O1062"/>
  <c r="O1061"/>
  <c r="O1060"/>
  <c r="O1059"/>
  <c r="O1058"/>
  <c r="O1057"/>
  <c r="O1056"/>
  <c r="O1055"/>
  <c r="O1054"/>
  <c r="O1053"/>
  <c r="O1052"/>
  <c r="O1051"/>
  <c r="O1050"/>
  <c r="O1049"/>
  <c r="O1048"/>
  <c r="O1047"/>
  <c r="O1046"/>
  <c r="O1045"/>
  <c r="O1044"/>
  <c r="O1043"/>
  <c r="O1042"/>
  <c r="O1041"/>
  <c r="O1040"/>
  <c r="O1039"/>
  <c r="O1038"/>
  <c r="O1037"/>
  <c r="O1036"/>
  <c r="O1035"/>
  <c r="O1034"/>
  <c r="O1033"/>
  <c r="O1032"/>
  <c r="O1031"/>
  <c r="O1030"/>
  <c r="O1029"/>
  <c r="O1028"/>
  <c r="O1027"/>
  <c r="O1026"/>
  <c r="O1025"/>
  <c r="O1024"/>
  <c r="O1023"/>
  <c r="O1022"/>
  <c r="O1021"/>
  <c r="O1020"/>
  <c r="O1019"/>
  <c r="O1018"/>
  <c r="O1017"/>
  <c r="O1016"/>
  <c r="O1015"/>
  <c r="O1014"/>
  <c r="O1013"/>
  <c r="O1012"/>
  <c r="O1011"/>
  <c r="O1010"/>
  <c r="O1009"/>
  <c r="O1008"/>
  <c r="O1007"/>
  <c r="O1006"/>
  <c r="O1005"/>
  <c r="O1004"/>
  <c r="O1003"/>
  <c r="O1002"/>
  <c r="O1001"/>
  <c r="O1000"/>
  <c r="O999"/>
  <c r="O998"/>
  <c r="O997"/>
  <c r="O996"/>
  <c r="O995"/>
  <c r="O994"/>
  <c r="O993"/>
  <c r="O992"/>
  <c r="O991"/>
  <c r="O990"/>
  <c r="O989"/>
  <c r="O988"/>
  <c r="O987"/>
  <c r="O986"/>
  <c r="O985"/>
  <c r="O984"/>
  <c r="O983"/>
  <c r="O982"/>
  <c r="O981"/>
  <c r="O980"/>
  <c r="O979"/>
  <c r="O978"/>
  <c r="O977"/>
  <c r="O976"/>
  <c r="O975"/>
  <c r="O974"/>
  <c r="O973"/>
  <c r="O972"/>
  <c r="O971"/>
  <c r="O970"/>
  <c r="O969"/>
  <c r="O968"/>
  <c r="O967"/>
  <c r="O966"/>
  <c r="O965"/>
  <c r="O964"/>
  <c r="O963"/>
  <c r="O962"/>
  <c r="O961"/>
  <c r="O960"/>
  <c r="O959"/>
  <c r="O958"/>
  <c r="O957"/>
  <c r="O956"/>
  <c r="O955"/>
  <c r="O954"/>
  <c r="O953"/>
  <c r="O952"/>
  <c r="O951"/>
  <c r="O950"/>
  <c r="O949"/>
  <c r="O948"/>
  <c r="O947"/>
  <c r="O946"/>
  <c r="O945"/>
  <c r="O944"/>
  <c r="O943"/>
  <c r="O942"/>
  <c r="O941"/>
  <c r="O940"/>
  <c r="O939"/>
  <c r="O938"/>
  <c r="O937"/>
  <c r="O936"/>
  <c r="O935"/>
  <c r="O934"/>
  <c r="O933"/>
  <c r="O932"/>
  <c r="O931"/>
  <c r="O930"/>
  <c r="O929"/>
  <c r="O928"/>
  <c r="O927"/>
  <c r="O926"/>
  <c r="O925"/>
  <c r="O924"/>
  <c r="O923"/>
  <c r="O922"/>
  <c r="O921"/>
  <c r="O920"/>
  <c r="O919"/>
  <c r="O918"/>
  <c r="O917"/>
  <c r="O916"/>
  <c r="O915"/>
  <c r="O914"/>
  <c r="O913"/>
  <c r="O912"/>
  <c r="O911"/>
  <c r="O910"/>
  <c r="O909"/>
  <c r="O908"/>
  <c r="O907"/>
  <c r="O906"/>
  <c r="O905"/>
  <c r="O904"/>
  <c r="O903"/>
  <c r="O902"/>
  <c r="O901"/>
  <c r="O900"/>
  <c r="O899"/>
  <c r="O898"/>
  <c r="O897"/>
  <c r="O896"/>
  <c r="O895"/>
  <c r="O894"/>
  <c r="O893"/>
  <c r="O892"/>
  <c r="O891"/>
  <c r="O890"/>
  <c r="O889"/>
  <c r="O888"/>
  <c r="O887"/>
  <c r="O886"/>
  <c r="O885"/>
  <c r="O884"/>
  <c r="O883"/>
  <c r="O882"/>
  <c r="O881"/>
  <c r="O880"/>
  <c r="O879"/>
  <c r="O878"/>
  <c r="O877"/>
  <c r="O876"/>
  <c r="O875"/>
  <c r="O874"/>
  <c r="O873"/>
  <c r="O872"/>
  <c r="O871"/>
  <c r="O870"/>
  <c r="O869"/>
  <c r="O868"/>
  <c r="O867"/>
  <c r="O866"/>
  <c r="O865"/>
  <c r="O864"/>
  <c r="O863"/>
  <c r="O862"/>
  <c r="O861"/>
  <c r="O860"/>
  <c r="O859"/>
  <c r="O858"/>
  <c r="O857"/>
  <c r="O856"/>
  <c r="O855"/>
  <c r="O854"/>
  <c r="O853"/>
  <c r="O852"/>
  <c r="O851"/>
  <c r="O850"/>
  <c r="O849"/>
  <c r="O848"/>
  <c r="O847"/>
  <c r="O846"/>
  <c r="O845"/>
  <c r="O844"/>
  <c r="O843"/>
  <c r="O842"/>
  <c r="O841"/>
  <c r="O840"/>
  <c r="O839"/>
  <c r="O838"/>
  <c r="O837"/>
  <c r="O836"/>
  <c r="O835"/>
  <c r="O834"/>
  <c r="O833"/>
  <c r="O832"/>
  <c r="O831"/>
  <c r="O830"/>
  <c r="O829"/>
  <c r="O828"/>
  <c r="O827"/>
  <c r="O826"/>
  <c r="O825"/>
  <c r="O824"/>
  <c r="O823"/>
  <c r="O822"/>
  <c r="O821"/>
  <c r="O820"/>
  <c r="O819"/>
  <c r="O818"/>
  <c r="O817"/>
  <c r="O816"/>
  <c r="O815"/>
  <c r="O814"/>
  <c r="O813"/>
  <c r="O812"/>
  <c r="O811"/>
  <c r="O810"/>
  <c r="O809"/>
  <c r="O808"/>
  <c r="O807"/>
  <c r="O806"/>
  <c r="O805"/>
  <c r="O804"/>
  <c r="O803"/>
  <c r="O802"/>
  <c r="O801"/>
  <c r="O800"/>
  <c r="O799"/>
  <c r="O798"/>
  <c r="O797"/>
  <c r="O796"/>
  <c r="O795"/>
  <c r="O794"/>
  <c r="O793"/>
  <c r="O792"/>
  <c r="O791"/>
  <c r="O790"/>
  <c r="O789"/>
  <c r="O788"/>
  <c r="O786"/>
  <c r="O785"/>
  <c r="O784"/>
  <c r="O783"/>
  <c r="O782"/>
  <c r="O781"/>
  <c r="O780"/>
  <c r="O779"/>
  <c r="O776"/>
  <c r="O775"/>
  <c r="O774"/>
  <c r="O773"/>
  <c r="O772"/>
  <c r="O771"/>
  <c r="O770"/>
  <c r="O769"/>
  <c r="O768"/>
  <c r="O767"/>
  <c r="O766"/>
  <c r="O765"/>
  <c r="O764"/>
  <c r="O763"/>
  <c r="O762"/>
  <c r="O761"/>
  <c r="O760"/>
  <c r="O759"/>
  <c r="O758"/>
  <c r="O757"/>
  <c r="O756"/>
  <c r="O755"/>
  <c r="O754"/>
  <c r="O753"/>
  <c r="O752"/>
  <c r="O750"/>
  <c r="O749"/>
  <c r="O748"/>
  <c r="O747"/>
  <c r="O746"/>
  <c r="O745"/>
  <c r="O744"/>
  <c r="O743"/>
  <c r="O742"/>
  <c r="O741"/>
  <c r="O740"/>
  <c r="O739"/>
  <c r="O738"/>
  <c r="O737"/>
  <c r="O736"/>
  <c r="O735"/>
  <c r="O734"/>
  <c r="O733"/>
  <c r="O732"/>
  <c r="O731"/>
  <c r="O730"/>
  <c r="O729"/>
  <c r="O728"/>
  <c r="O727"/>
  <c r="O726"/>
  <c r="O725"/>
  <c r="O724"/>
  <c r="O723"/>
  <c r="O722"/>
  <c r="O721"/>
  <c r="O720"/>
  <c r="O719"/>
  <c r="O718"/>
  <c r="O717"/>
  <c r="O716"/>
  <c r="O715"/>
  <c r="O714"/>
  <c r="O713"/>
  <c r="O712"/>
  <c r="O711"/>
  <c r="O710"/>
  <c r="O709"/>
  <c r="O708"/>
  <c r="O707"/>
  <c r="O706"/>
  <c r="O705"/>
  <c r="O704"/>
  <c r="O703"/>
  <c r="O702"/>
  <c r="O701"/>
  <c r="O700"/>
  <c r="O699"/>
  <c r="O698"/>
  <c r="O697"/>
  <c r="O696"/>
  <c r="O695"/>
  <c r="O694"/>
  <c r="O693"/>
  <c r="O692"/>
  <c r="O691"/>
  <c r="O690"/>
  <c r="O689"/>
  <c r="O688"/>
  <c r="O687"/>
  <c r="O686"/>
  <c r="O685"/>
  <c r="O683"/>
  <c r="O682"/>
  <c r="O681"/>
  <c r="O680"/>
  <c r="O679"/>
  <c r="O678"/>
  <c r="O677"/>
  <c r="O676"/>
  <c r="O675"/>
  <c r="O674"/>
  <c r="O673"/>
  <c r="O672"/>
  <c r="O671"/>
  <c r="O670"/>
  <c r="O669"/>
  <c r="O668"/>
  <c r="O667"/>
  <c r="O666"/>
  <c r="O665"/>
  <c r="O664"/>
  <c r="O663"/>
  <c r="O661"/>
  <c r="O660"/>
  <c r="O659"/>
  <c r="O658"/>
  <c r="O657"/>
  <c r="O656"/>
  <c r="O655"/>
  <c r="O654"/>
  <c r="O653"/>
  <c r="O652"/>
  <c r="O651"/>
  <c r="O650"/>
  <c r="O649"/>
  <c r="O648"/>
  <c r="O647"/>
  <c r="O646"/>
  <c r="O645"/>
  <c r="O644"/>
  <c r="O643"/>
  <c r="O642"/>
  <c r="O641"/>
  <c r="O640"/>
  <c r="O639"/>
  <c r="O638"/>
  <c r="O637"/>
  <c r="O634"/>
  <c r="O633"/>
  <c r="O632"/>
  <c r="O631"/>
  <c r="O630"/>
  <c r="O629"/>
  <c r="O628"/>
  <c r="O627"/>
  <c r="O626"/>
  <c r="O625"/>
  <c r="O624"/>
  <c r="O623"/>
  <c r="O622"/>
  <c r="O621"/>
  <c r="O620"/>
  <c r="O619"/>
  <c r="O618"/>
  <c r="O617"/>
  <c r="O616"/>
  <c r="O615"/>
  <c r="O614"/>
  <c r="O613"/>
  <c r="O612"/>
  <c r="O611"/>
  <c r="O610"/>
  <c r="O608"/>
  <c r="O607"/>
  <c r="O606"/>
  <c r="O605"/>
  <c r="O604"/>
  <c r="O603"/>
  <c r="O602"/>
  <c r="O601"/>
  <c r="O600"/>
  <c r="O599"/>
  <c r="O598"/>
  <c r="O597"/>
  <c r="O596"/>
  <c r="O595"/>
  <c r="O594"/>
  <c r="O593"/>
  <c r="O592"/>
  <c r="O591"/>
  <c r="O590"/>
  <c r="O589"/>
  <c r="O588"/>
  <c r="O584"/>
  <c r="O583"/>
  <c r="O582"/>
  <c r="O581"/>
  <c r="O580"/>
  <c r="O579"/>
  <c r="O578"/>
  <c r="O577"/>
  <c r="O576"/>
  <c r="O574"/>
  <c r="O573"/>
  <c r="O572"/>
  <c r="O571"/>
  <c r="O570"/>
  <c r="O569"/>
  <c r="O568"/>
  <c r="O567"/>
  <c r="O566"/>
  <c r="O565"/>
  <c r="O564"/>
  <c r="O563"/>
  <c r="O560"/>
  <c r="O559"/>
  <c r="O558"/>
  <c r="O557"/>
  <c r="O556"/>
  <c r="O555"/>
  <c r="O554"/>
  <c r="O553"/>
  <c r="O552"/>
  <c r="O551"/>
  <c r="O550"/>
  <c r="O549"/>
  <c r="O548"/>
  <c r="O547"/>
  <c r="O546"/>
  <c r="O545"/>
  <c r="O544"/>
  <c r="O543"/>
  <c r="O542"/>
  <c r="O541"/>
  <c r="O540"/>
  <c r="O539"/>
  <c r="O538"/>
  <c r="O537"/>
  <c r="O536"/>
  <c r="O535"/>
  <c r="O534"/>
  <c r="O533"/>
  <c r="O532"/>
  <c r="O531"/>
  <c r="O530"/>
  <c r="O529"/>
  <c r="O528"/>
  <c r="O527"/>
  <c r="O526"/>
  <c r="O525"/>
  <c r="O524"/>
  <c r="O523"/>
  <c r="O522"/>
  <c r="O521"/>
  <c r="O520"/>
  <c r="O519"/>
  <c r="O518"/>
  <c r="O517"/>
  <c r="O516"/>
  <c r="O515"/>
  <c r="O514"/>
  <c r="O513"/>
  <c r="O512"/>
  <c r="O511"/>
  <c r="O510"/>
  <c r="O509"/>
  <c r="O508"/>
  <c r="O507"/>
  <c r="O506"/>
  <c r="O505"/>
  <c r="O504"/>
  <c r="O503"/>
  <c r="O502"/>
  <c r="O501"/>
  <c r="O500"/>
  <c r="O499"/>
  <c r="O498"/>
  <c r="O497"/>
  <c r="O496"/>
  <c r="O495"/>
  <c r="O494"/>
  <c r="O493"/>
  <c r="O492"/>
  <c r="O491"/>
  <c r="O490"/>
  <c r="O489"/>
  <c r="O488"/>
  <c r="O487"/>
  <c r="O486"/>
  <c r="O485"/>
  <c r="O484"/>
  <c r="O483"/>
  <c r="O482"/>
  <c r="O481"/>
  <c r="O480"/>
  <c r="O479"/>
  <c r="O478"/>
  <c r="O477"/>
  <c r="O476"/>
  <c r="O475"/>
  <c r="O474"/>
  <c r="O473"/>
  <c r="O472"/>
  <c r="O471"/>
  <c r="O470"/>
  <c r="O469"/>
  <c r="O468"/>
  <c r="O467"/>
  <c r="O466"/>
  <c r="O465"/>
  <c r="O464"/>
  <c r="O463"/>
  <c r="O462"/>
  <c r="O461"/>
  <c r="O460"/>
  <c r="O459"/>
  <c r="O458"/>
  <c r="O457"/>
  <c r="O456"/>
  <c r="O455"/>
  <c r="O454"/>
  <c r="O453"/>
  <c r="O452"/>
  <c r="O451"/>
  <c r="O450"/>
  <c r="O449"/>
  <c r="O448"/>
  <c r="O447"/>
  <c r="O446"/>
  <c r="O445"/>
  <c r="O444"/>
  <c r="O443"/>
  <c r="O442"/>
  <c r="O441"/>
  <c r="O440"/>
  <c r="O439"/>
  <c r="O438"/>
  <c r="O437"/>
  <c r="O436"/>
  <c r="O435"/>
  <c r="O434"/>
  <c r="O433"/>
  <c r="O432"/>
  <c r="O431"/>
  <c r="O430"/>
  <c r="O429"/>
  <c r="O428"/>
  <c r="O427"/>
  <c r="O426"/>
  <c r="O425"/>
  <c r="O424"/>
  <c r="O423"/>
  <c r="O422"/>
  <c r="O421"/>
  <c r="O420"/>
  <c r="O419"/>
  <c r="O418"/>
  <c r="O417"/>
  <c r="O416"/>
  <c r="O415"/>
  <c r="O414"/>
  <c r="O413"/>
  <c r="O412"/>
  <c r="O411"/>
  <c r="O410"/>
  <c r="O409"/>
  <c r="O408"/>
  <c r="O407"/>
  <c r="O406"/>
  <c r="O405"/>
  <c r="O404"/>
  <c r="O403"/>
  <c r="O402"/>
  <c r="O401"/>
  <c r="O400"/>
  <c r="O399"/>
  <c r="O398"/>
  <c r="O397"/>
  <c r="O396"/>
  <c r="O395"/>
  <c r="O394"/>
  <c r="O393"/>
  <c r="O392"/>
  <c r="O391"/>
  <c r="O390"/>
  <c r="O389"/>
  <c r="O388"/>
  <c r="O387"/>
  <c r="O386"/>
  <c r="O385"/>
  <c r="O384"/>
  <c r="O383"/>
  <c r="O382"/>
  <c r="O381"/>
  <c r="O380"/>
  <c r="O379"/>
  <c r="O378"/>
  <c r="O377"/>
  <c r="O376"/>
  <c r="O375"/>
  <c r="O374"/>
  <c r="O373"/>
  <c r="O372"/>
  <c r="O371"/>
  <c r="O370"/>
  <c r="O369"/>
  <c r="O368"/>
  <c r="O367"/>
  <c r="O366"/>
  <c r="O365"/>
  <c r="O364"/>
  <c r="O363"/>
  <c r="O362"/>
  <c r="O361"/>
  <c r="O360"/>
  <c r="O359"/>
  <c r="O358"/>
  <c r="O357"/>
  <c r="O356"/>
  <c r="O355"/>
  <c r="O354"/>
  <c r="O353"/>
  <c r="O352"/>
  <c r="O351"/>
  <c r="O350"/>
  <c r="O349"/>
  <c r="O348"/>
  <c r="O347"/>
  <c r="O346"/>
  <c r="O345"/>
  <c r="O344"/>
  <c r="O343"/>
  <c r="O342"/>
  <c r="O341"/>
  <c r="O340"/>
  <c r="O339"/>
  <c r="O338"/>
  <c r="O337"/>
  <c r="O336"/>
  <c r="O335"/>
  <c r="O334"/>
  <c r="O333"/>
  <c r="O332"/>
  <c r="O331"/>
  <c r="O330"/>
  <c r="O329"/>
  <c r="O328"/>
  <c r="O327"/>
  <c r="O326"/>
  <c r="O325"/>
  <c r="O324"/>
  <c r="O323"/>
  <c r="O322"/>
  <c r="O321"/>
  <c r="O320"/>
  <c r="O319"/>
  <c r="O318"/>
  <c r="O317"/>
  <c r="O316"/>
  <c r="O315"/>
  <c r="O314"/>
  <c r="O313"/>
  <c r="O312"/>
  <c r="O311"/>
  <c r="O310"/>
  <c r="O309"/>
  <c r="O308"/>
  <c r="O307"/>
  <c r="O306"/>
  <c r="O305"/>
  <c r="O304"/>
  <c r="O303"/>
  <c r="O302"/>
  <c r="O301"/>
  <c r="O300"/>
  <c r="O299"/>
  <c r="O298"/>
  <c r="O297"/>
  <c r="O296"/>
  <c r="O295"/>
  <c r="O294"/>
  <c r="O293"/>
  <c r="O292"/>
  <c r="O291"/>
  <c r="O290"/>
  <c r="O289"/>
  <c r="O288"/>
  <c r="O287"/>
  <c r="O286"/>
  <c r="O285"/>
  <c r="O284"/>
  <c r="O283"/>
  <c r="O282"/>
  <c r="O281"/>
  <c r="O280"/>
  <c r="O279"/>
  <c r="O278"/>
  <c r="O277"/>
  <c r="O276"/>
  <c r="O275"/>
  <c r="O274"/>
  <c r="O273"/>
  <c r="O272"/>
  <c r="O271"/>
  <c r="O270"/>
  <c r="O269"/>
  <c r="O268"/>
  <c r="O267"/>
  <c r="O266"/>
  <c r="O265"/>
  <c r="O264"/>
  <c r="O263"/>
  <c r="O262"/>
  <c r="O261"/>
  <c r="O260"/>
  <c r="O259"/>
  <c r="O258"/>
  <c r="O257"/>
  <c r="O256"/>
  <c r="O255"/>
  <c r="O254"/>
  <c r="O253"/>
  <c r="O252"/>
  <c r="O251"/>
  <c r="O250"/>
  <c r="O249"/>
  <c r="O248"/>
  <c r="O247"/>
  <c r="O246"/>
  <c r="O245"/>
  <c r="O244"/>
  <c r="O243"/>
  <c r="O242"/>
  <c r="O241"/>
  <c r="O240"/>
  <c r="O239"/>
  <c r="O238"/>
  <c r="O237"/>
  <c r="O236"/>
  <c r="O235"/>
  <c r="O234"/>
  <c r="O233"/>
  <c r="O232"/>
  <c r="O231"/>
  <c r="O230"/>
  <c r="O229"/>
  <c r="O228"/>
  <c r="O227"/>
  <c r="O226"/>
  <c r="O225"/>
  <c r="O224"/>
  <c r="O223"/>
  <c r="O222"/>
  <c r="O221"/>
  <c r="O220"/>
  <c r="O219"/>
  <c r="O218"/>
  <c r="O217"/>
  <c r="O216"/>
  <c r="O215"/>
  <c r="O214"/>
  <c r="O213"/>
  <c r="O212"/>
  <c r="O211"/>
  <c r="O210"/>
  <c r="O209"/>
  <c r="O208"/>
  <c r="O207"/>
  <c r="O206"/>
  <c r="O205"/>
  <c r="O204"/>
  <c r="O203"/>
  <c r="O202"/>
  <c r="O201"/>
  <c r="O200"/>
  <c r="O199"/>
  <c r="O198"/>
  <c r="O197"/>
  <c r="O196"/>
  <c r="O195"/>
  <c r="O194"/>
  <c r="O193"/>
  <c r="O192"/>
  <c r="O191"/>
  <c r="O190"/>
  <c r="O189"/>
  <c r="O188"/>
  <c r="O187"/>
  <c r="O186"/>
  <c r="O185"/>
  <c r="O184"/>
  <c r="O183"/>
  <c r="O182"/>
  <c r="O181"/>
  <c r="O180"/>
  <c r="O179"/>
  <c r="O178"/>
  <c r="O177"/>
  <c r="O176"/>
  <c r="O175"/>
  <c r="O174"/>
  <c r="O173"/>
  <c r="O172"/>
  <c r="O171"/>
  <c r="O170"/>
  <c r="O169"/>
  <c r="O168"/>
  <c r="O167"/>
  <c r="O166"/>
  <c r="O165"/>
  <c r="O164"/>
  <c r="O163"/>
  <c r="O162"/>
  <c r="O161"/>
  <c r="O160"/>
  <c r="O159"/>
  <c r="O158"/>
  <c r="O157"/>
  <c r="O156"/>
  <c r="O155"/>
  <c r="O154"/>
  <c r="O153"/>
  <c r="O152"/>
  <c r="O151"/>
  <c r="O150"/>
  <c r="O149"/>
  <c r="O148"/>
  <c r="O147"/>
  <c r="O146"/>
  <c r="O145"/>
  <c r="O144"/>
  <c r="O143"/>
  <c r="O142"/>
  <c r="O14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O2"/>
  <c r="E12" i="1"/>
  <c r="E8"/>
  <c r="E13"/>
  <c r="E15"/>
  <c r="E7"/>
  <c r="C12"/>
  <c r="C11"/>
  <c r="E11" s="1"/>
  <c r="C10"/>
  <c r="C9"/>
  <c r="E9" s="1"/>
  <c r="E10" s="1"/>
  <c r="C8"/>
  <c r="C7"/>
  <c r="C13" s="1"/>
  <c r="E22"/>
  <c r="C21"/>
  <c r="C20"/>
  <c r="D21"/>
  <c r="D20"/>
  <c r="D22" s="1"/>
  <c r="D10"/>
  <c r="D9"/>
  <c r="D8"/>
  <c r="D7"/>
  <c r="D12"/>
  <c r="D11"/>
  <c r="E1282" i="4" l="1"/>
  <c r="G1282"/>
  <c r="Q1260"/>
  <c r="H1282"/>
  <c r="G1314"/>
  <c r="S1260"/>
  <c r="Q1282"/>
  <c r="S1281"/>
  <c r="S1282" s="1"/>
  <c r="E1286"/>
  <c r="E1314"/>
  <c r="E1316" s="1"/>
  <c r="I1273"/>
  <c r="I1281" s="1"/>
  <c r="I1282" s="1"/>
  <c r="C22" i="1"/>
  <c r="D13"/>
  <c r="D15" s="1"/>
  <c r="I1286" i="4" l="1"/>
  <c r="I1314"/>
</calcChain>
</file>

<file path=xl/sharedStrings.xml><?xml version="1.0" encoding="utf-8"?>
<sst xmlns="http://schemas.openxmlformats.org/spreadsheetml/2006/main" count="7582" uniqueCount="1500">
  <si>
    <t>G/L Account</t>
  </si>
  <si>
    <t>Description</t>
  </si>
  <si>
    <t>043-1608</t>
  </si>
  <si>
    <t>043-1609</t>
  </si>
  <si>
    <t>Machinery &amp; Equipment</t>
  </si>
  <si>
    <t>Infrastructure</t>
  </si>
  <si>
    <t>FY2011</t>
  </si>
  <si>
    <t>FY2012</t>
  </si>
  <si>
    <t>FY2013 Budget</t>
  </si>
  <si>
    <t>Gas Accumulated Depreciation</t>
  </si>
  <si>
    <t>Gas Utility Depreciation Data</t>
  </si>
  <si>
    <t>Gas Depreciation Expense</t>
  </si>
  <si>
    <t>043-1081</t>
  </si>
  <si>
    <t>Production</t>
  </si>
  <si>
    <t>043-1082</t>
  </si>
  <si>
    <t>043-1084</t>
  </si>
  <si>
    <t>Distribution</t>
  </si>
  <si>
    <t>Gen</t>
  </si>
  <si>
    <t>CCNC</t>
  </si>
  <si>
    <t>043/051-1090</t>
  </si>
  <si>
    <t>043-8000</t>
  </si>
  <si>
    <t>System Depreciation</t>
  </si>
  <si>
    <t>Manual Depreciation</t>
  </si>
  <si>
    <t>051-8101</t>
  </si>
  <si>
    <t>Change</t>
  </si>
  <si>
    <t>Fixed Asset Number</t>
  </si>
  <si>
    <t>Catalog Code</t>
  </si>
  <si>
    <t>Cost</t>
  </si>
  <si>
    <t>Accum. Dep.2010</t>
  </si>
  <si>
    <t>Additions 2011</t>
  </si>
  <si>
    <t>Deletions 2011</t>
  </si>
  <si>
    <t>Accum. Dep. 2011</t>
  </si>
  <si>
    <t xml:space="preserve">001201         </t>
  </si>
  <si>
    <t xml:space="preserve">2"  GAS MAINS                 </t>
  </si>
  <si>
    <t xml:space="preserve">5100    </t>
  </si>
  <si>
    <t xml:space="preserve">001202         </t>
  </si>
  <si>
    <t xml:space="preserve">4"  GAS MAINS                 </t>
  </si>
  <si>
    <t xml:space="preserve">5102    </t>
  </si>
  <si>
    <t xml:space="preserve">001203         </t>
  </si>
  <si>
    <t xml:space="preserve">6"  GAS MAINS                 </t>
  </si>
  <si>
    <t xml:space="preserve">5103    </t>
  </si>
  <si>
    <t xml:space="preserve">001204         </t>
  </si>
  <si>
    <t xml:space="preserve">8" GAS MAINS                  </t>
  </si>
  <si>
    <t xml:space="preserve">5104    </t>
  </si>
  <si>
    <t xml:space="preserve">002901         </t>
  </si>
  <si>
    <t xml:space="preserve">2 - INCH                      </t>
  </si>
  <si>
    <t xml:space="preserve">002902         </t>
  </si>
  <si>
    <t xml:space="preserve">3129                          </t>
  </si>
  <si>
    <t xml:space="preserve">002903         </t>
  </si>
  <si>
    <t xml:space="preserve">6 - INCH                      </t>
  </si>
  <si>
    <t xml:space="preserve">002904         </t>
  </si>
  <si>
    <t xml:space="preserve">8 - INCH                      </t>
  </si>
  <si>
    <t xml:space="preserve">009601         </t>
  </si>
  <si>
    <t xml:space="preserve">009602         </t>
  </si>
  <si>
    <t xml:space="preserve">010001         </t>
  </si>
  <si>
    <t xml:space="preserve">010301         </t>
  </si>
  <si>
    <t xml:space="preserve">010302         </t>
  </si>
  <si>
    <t xml:space="preserve">0107801        </t>
  </si>
  <si>
    <t xml:space="preserve">0107802        </t>
  </si>
  <si>
    <t xml:space="preserve">4 - INCH                      </t>
  </si>
  <si>
    <t xml:space="preserve">011001         </t>
  </si>
  <si>
    <t xml:space="preserve">4- INCH MAINS                 </t>
  </si>
  <si>
    <t xml:space="preserve">011101         </t>
  </si>
  <si>
    <t xml:space="preserve">GAS MAINS                     </t>
  </si>
  <si>
    <t xml:space="preserve">011401         </t>
  </si>
  <si>
    <t xml:space="preserve">011501         </t>
  </si>
  <si>
    <t xml:space="preserve">2" GAS MAINS                  </t>
  </si>
  <si>
    <t xml:space="preserve">011901         </t>
  </si>
  <si>
    <t xml:space="preserve">011902         </t>
  </si>
  <si>
    <t xml:space="preserve">012001         </t>
  </si>
  <si>
    <t xml:space="preserve">012002         </t>
  </si>
  <si>
    <t xml:space="preserve">012201         </t>
  </si>
  <si>
    <t xml:space="preserve">012301         </t>
  </si>
  <si>
    <t xml:space="preserve">012302         </t>
  </si>
  <si>
    <t xml:space="preserve">012401         </t>
  </si>
  <si>
    <t xml:space="preserve">012501         </t>
  </si>
  <si>
    <t xml:space="preserve">012601         </t>
  </si>
  <si>
    <t xml:space="preserve">2- INCH                       </t>
  </si>
  <si>
    <t xml:space="preserve">012602         </t>
  </si>
  <si>
    <t xml:space="preserve">012701         </t>
  </si>
  <si>
    <t xml:space="preserve">012901         </t>
  </si>
  <si>
    <t xml:space="preserve">012902         </t>
  </si>
  <si>
    <t xml:space="preserve">013001         </t>
  </si>
  <si>
    <t xml:space="preserve">013002         </t>
  </si>
  <si>
    <t xml:space="preserve">013101         </t>
  </si>
  <si>
    <t xml:space="preserve">013201         </t>
  </si>
  <si>
    <t xml:space="preserve">013202         </t>
  </si>
  <si>
    <t xml:space="preserve">013301         </t>
  </si>
  <si>
    <t xml:space="preserve">013401         </t>
  </si>
  <si>
    <t xml:space="preserve">013501         </t>
  </si>
  <si>
    <t xml:space="preserve">013801         </t>
  </si>
  <si>
    <t xml:space="preserve">013802         </t>
  </si>
  <si>
    <t xml:space="preserve">014401         </t>
  </si>
  <si>
    <t xml:space="preserve">014601         </t>
  </si>
  <si>
    <t xml:space="preserve">014701         </t>
  </si>
  <si>
    <t xml:space="preserve">014801         </t>
  </si>
  <si>
    <t xml:space="preserve">12" VALVES                    </t>
  </si>
  <si>
    <t xml:space="preserve">2711    </t>
  </si>
  <si>
    <t xml:space="preserve">014802         </t>
  </si>
  <si>
    <t xml:space="preserve">5106    </t>
  </si>
  <si>
    <t xml:space="preserve">12"  GAS MAINS                </t>
  </si>
  <si>
    <t xml:space="preserve">014901         </t>
  </si>
  <si>
    <t xml:space="preserve">015001         </t>
  </si>
  <si>
    <t xml:space="preserve">2"   GAS MAINS                </t>
  </si>
  <si>
    <t xml:space="preserve">015002         </t>
  </si>
  <si>
    <t xml:space="preserve">4" GAS MAINS                  </t>
  </si>
  <si>
    <t xml:space="preserve">015101         </t>
  </si>
  <si>
    <t xml:space="preserve">015201         </t>
  </si>
  <si>
    <t xml:space="preserve">015202         </t>
  </si>
  <si>
    <t xml:space="preserve">015301         </t>
  </si>
  <si>
    <t xml:space="preserve">015302         </t>
  </si>
  <si>
    <t xml:space="preserve">015401         </t>
  </si>
  <si>
    <t xml:space="preserve">015402         </t>
  </si>
  <si>
    <t xml:space="preserve">015601         </t>
  </si>
  <si>
    <t xml:space="preserve">015701         </t>
  </si>
  <si>
    <t xml:space="preserve">015801         </t>
  </si>
  <si>
    <t xml:space="preserve">015901         </t>
  </si>
  <si>
    <t xml:space="preserve">015902         </t>
  </si>
  <si>
    <t xml:space="preserve">016001         </t>
  </si>
  <si>
    <t xml:space="preserve">016101         </t>
  </si>
  <si>
    <t xml:space="preserve">016201         </t>
  </si>
  <si>
    <t xml:space="preserve">016401         </t>
  </si>
  <si>
    <t xml:space="preserve">016501         </t>
  </si>
  <si>
    <t xml:space="preserve">016601         </t>
  </si>
  <si>
    <t xml:space="preserve">0167001        </t>
  </si>
  <si>
    <t xml:space="preserve">4- INCH                       </t>
  </si>
  <si>
    <t xml:space="preserve">0167002        </t>
  </si>
  <si>
    <t xml:space="preserve">016801         </t>
  </si>
  <si>
    <t xml:space="preserve">016901         </t>
  </si>
  <si>
    <t xml:space="preserve">017001         </t>
  </si>
  <si>
    <t xml:space="preserve">017101         </t>
  </si>
  <si>
    <t xml:space="preserve">017201         </t>
  </si>
  <si>
    <t xml:space="preserve">4" GAS MAIINS                 </t>
  </si>
  <si>
    <t xml:space="preserve">017401         </t>
  </si>
  <si>
    <t xml:space="preserve">017501         </t>
  </si>
  <si>
    <t xml:space="preserve">017601         </t>
  </si>
  <si>
    <t xml:space="preserve">017701         </t>
  </si>
  <si>
    <t xml:space="preserve">017801         </t>
  </si>
  <si>
    <t xml:space="preserve">017901         </t>
  </si>
  <si>
    <t xml:space="preserve">018001         </t>
  </si>
  <si>
    <t xml:space="preserve">018301         </t>
  </si>
  <si>
    <t xml:space="preserve">018401         </t>
  </si>
  <si>
    <t xml:space="preserve">018402         </t>
  </si>
  <si>
    <t xml:space="preserve">018403         </t>
  </si>
  <si>
    <t xml:space="preserve">6- INCH                       </t>
  </si>
  <si>
    <t xml:space="preserve">018701         </t>
  </si>
  <si>
    <t xml:space="preserve">018801         </t>
  </si>
  <si>
    <t xml:space="preserve">018901         </t>
  </si>
  <si>
    <t xml:space="preserve">019201         </t>
  </si>
  <si>
    <t xml:space="preserve">019301         </t>
  </si>
  <si>
    <t xml:space="preserve">019302         </t>
  </si>
  <si>
    <t xml:space="preserve">0194001        </t>
  </si>
  <si>
    <t xml:space="preserve">019601         </t>
  </si>
  <si>
    <t xml:space="preserve">019701         </t>
  </si>
  <si>
    <t xml:space="preserve">019901         </t>
  </si>
  <si>
    <t xml:space="preserve">020001         </t>
  </si>
  <si>
    <t xml:space="preserve">020301         </t>
  </si>
  <si>
    <t xml:space="preserve">020601         </t>
  </si>
  <si>
    <t xml:space="preserve">020701         </t>
  </si>
  <si>
    <t xml:space="preserve">020801         </t>
  </si>
  <si>
    <t xml:space="preserve">020901         </t>
  </si>
  <si>
    <t xml:space="preserve">020902         </t>
  </si>
  <si>
    <t xml:space="preserve">021001         </t>
  </si>
  <si>
    <t xml:space="preserve">2" &amp; UNDER SERVICES           </t>
  </si>
  <si>
    <t xml:space="preserve">5301    </t>
  </si>
  <si>
    <t xml:space="preserve">021002         </t>
  </si>
  <si>
    <t xml:space="preserve">021101         </t>
  </si>
  <si>
    <t xml:space="preserve">2 INCH MAINS                  </t>
  </si>
  <si>
    <t xml:space="preserve">021201         </t>
  </si>
  <si>
    <t xml:space="preserve">022601         </t>
  </si>
  <si>
    <t xml:space="preserve">SERVICES                      </t>
  </si>
  <si>
    <t xml:space="preserve">022801         </t>
  </si>
  <si>
    <t xml:space="preserve">023401         </t>
  </si>
  <si>
    <t xml:space="preserve">        </t>
  </si>
  <si>
    <t xml:space="preserve">023402         </t>
  </si>
  <si>
    <t xml:space="preserve">023403         </t>
  </si>
  <si>
    <t xml:space="preserve">023404         </t>
  </si>
  <si>
    <t xml:space="preserve">12 - INCH                     </t>
  </si>
  <si>
    <t xml:space="preserve">023701         </t>
  </si>
  <si>
    <t xml:space="preserve">12- INCH                      </t>
  </si>
  <si>
    <t xml:space="preserve">023702         </t>
  </si>
  <si>
    <t xml:space="preserve">023801         </t>
  </si>
  <si>
    <t xml:space="preserve">023802         </t>
  </si>
  <si>
    <t xml:space="preserve">023803         </t>
  </si>
  <si>
    <t xml:space="preserve">02421004       </t>
  </si>
  <si>
    <t xml:space="preserve">GAS METERS                    </t>
  </si>
  <si>
    <t xml:space="preserve">5123    </t>
  </si>
  <si>
    <t xml:space="preserve">02421104       </t>
  </si>
  <si>
    <t xml:space="preserve">026401         </t>
  </si>
  <si>
    <t xml:space="preserve">027101         </t>
  </si>
  <si>
    <t xml:space="preserve">027102         </t>
  </si>
  <si>
    <t xml:space="preserve">027801         </t>
  </si>
  <si>
    <t xml:space="preserve">027802         </t>
  </si>
  <si>
    <t xml:space="preserve">027803         </t>
  </si>
  <si>
    <t xml:space="preserve">027901         </t>
  </si>
  <si>
    <t xml:space="preserve">029101         </t>
  </si>
  <si>
    <t xml:space="preserve">029102         </t>
  </si>
  <si>
    <t xml:space="preserve">029501         </t>
  </si>
  <si>
    <t xml:space="preserve">029502         </t>
  </si>
  <si>
    <t xml:space="preserve">030201         </t>
  </si>
  <si>
    <t xml:space="preserve">030202         </t>
  </si>
  <si>
    <t xml:space="preserve">030203         </t>
  </si>
  <si>
    <t xml:space="preserve">6" GAS MAINS                  </t>
  </si>
  <si>
    <t xml:space="preserve">030401         </t>
  </si>
  <si>
    <t xml:space="preserve">031001         </t>
  </si>
  <si>
    <t xml:space="preserve">031002         </t>
  </si>
  <si>
    <t xml:space="preserve">031003         </t>
  </si>
  <si>
    <t xml:space="preserve">031004         </t>
  </si>
  <si>
    <t xml:space="preserve">031005         </t>
  </si>
  <si>
    <t xml:space="preserve">031901         </t>
  </si>
  <si>
    <t xml:space="preserve">031902         </t>
  </si>
  <si>
    <t xml:space="preserve">031903         </t>
  </si>
  <si>
    <t xml:space="preserve">032101         </t>
  </si>
  <si>
    <t xml:space="preserve">032102         </t>
  </si>
  <si>
    <t xml:space="preserve">032103         </t>
  </si>
  <si>
    <t xml:space="preserve">032104         </t>
  </si>
  <si>
    <t xml:space="preserve">032105         </t>
  </si>
  <si>
    <t xml:space="preserve">032106         </t>
  </si>
  <si>
    <t xml:space="preserve">032601         </t>
  </si>
  <si>
    <t xml:space="preserve">032602         </t>
  </si>
  <si>
    <t xml:space="preserve">032603         </t>
  </si>
  <si>
    <t xml:space="preserve">032801         </t>
  </si>
  <si>
    <t xml:space="preserve">032802         </t>
  </si>
  <si>
    <t xml:space="preserve">032803         </t>
  </si>
  <si>
    <t xml:space="preserve">034001         </t>
  </si>
  <si>
    <t xml:space="preserve">034201         </t>
  </si>
  <si>
    <t xml:space="preserve">034801         </t>
  </si>
  <si>
    <t xml:space="preserve">035201         </t>
  </si>
  <si>
    <t xml:space="preserve">035202         </t>
  </si>
  <si>
    <t xml:space="preserve">035301         </t>
  </si>
  <si>
    <t xml:space="preserve">035302         </t>
  </si>
  <si>
    <t xml:space="preserve">035501         </t>
  </si>
  <si>
    <t xml:space="preserve">035502         </t>
  </si>
  <si>
    <t xml:space="preserve">035503         </t>
  </si>
  <si>
    <t xml:space="preserve">8"  GAS MAINS                 </t>
  </si>
  <si>
    <t xml:space="preserve">036501         </t>
  </si>
  <si>
    <t xml:space="preserve">036502         </t>
  </si>
  <si>
    <t xml:space="preserve">036503         </t>
  </si>
  <si>
    <t xml:space="preserve">036504         </t>
  </si>
  <si>
    <t xml:space="preserve">036505         </t>
  </si>
  <si>
    <t xml:space="preserve">036701         </t>
  </si>
  <si>
    <t xml:space="preserve">036702         </t>
  </si>
  <si>
    <t xml:space="preserve">037301         </t>
  </si>
  <si>
    <t xml:space="preserve">037302         </t>
  </si>
  <si>
    <t xml:space="preserve">037303         </t>
  </si>
  <si>
    <t xml:space="preserve">0375O01        </t>
  </si>
  <si>
    <t xml:space="preserve">2 - INCH MAINS                </t>
  </si>
  <si>
    <t xml:space="preserve">0375O02        </t>
  </si>
  <si>
    <t xml:space="preserve">8 - INCH MAINS                </t>
  </si>
  <si>
    <t xml:space="preserve">037701         </t>
  </si>
  <si>
    <t xml:space="preserve">037702         </t>
  </si>
  <si>
    <t xml:space="preserve">038101         </t>
  </si>
  <si>
    <t xml:space="preserve">038102         </t>
  </si>
  <si>
    <t xml:space="preserve">038103         </t>
  </si>
  <si>
    <t xml:space="preserve">038701         </t>
  </si>
  <si>
    <t xml:space="preserve">038702         </t>
  </si>
  <si>
    <t xml:space="preserve">038703         </t>
  </si>
  <si>
    <t xml:space="preserve">038704         </t>
  </si>
  <si>
    <t xml:space="preserve">038705         </t>
  </si>
  <si>
    <t xml:space="preserve">038706         </t>
  </si>
  <si>
    <t xml:space="preserve">039101         </t>
  </si>
  <si>
    <t xml:space="preserve">039102         </t>
  </si>
  <si>
    <t xml:space="preserve">039103         </t>
  </si>
  <si>
    <t xml:space="preserve">039601         </t>
  </si>
  <si>
    <t xml:space="preserve">039602         </t>
  </si>
  <si>
    <t xml:space="preserve">4"   GAS MAINS                </t>
  </si>
  <si>
    <t xml:space="preserve">039603         </t>
  </si>
  <si>
    <t xml:space="preserve">039604         </t>
  </si>
  <si>
    <t xml:space="preserve">8"  GAS  MAINS                </t>
  </si>
  <si>
    <t xml:space="preserve">039801         </t>
  </si>
  <si>
    <t xml:space="preserve">039802         </t>
  </si>
  <si>
    <t xml:space="preserve">039803         </t>
  </si>
  <si>
    <t xml:space="preserve">039804         </t>
  </si>
  <si>
    <t xml:space="preserve">12" MAINS                     </t>
  </si>
  <si>
    <t xml:space="preserve">040001         </t>
  </si>
  <si>
    <t xml:space="preserve">040002         </t>
  </si>
  <si>
    <t xml:space="preserve">040601         </t>
  </si>
  <si>
    <t xml:space="preserve">040602         </t>
  </si>
  <si>
    <t xml:space="preserve">040603         </t>
  </si>
  <si>
    <t xml:space="preserve">041001         </t>
  </si>
  <si>
    <t xml:space="preserve">041002         </t>
  </si>
  <si>
    <t xml:space="preserve">041701         </t>
  </si>
  <si>
    <t xml:space="preserve">042801         </t>
  </si>
  <si>
    <t xml:space="preserve">043101         </t>
  </si>
  <si>
    <t xml:space="preserve">043102         </t>
  </si>
  <si>
    <t xml:space="preserve">043201         </t>
  </si>
  <si>
    <t xml:space="preserve">043301         </t>
  </si>
  <si>
    <t xml:space="preserve">043501         </t>
  </si>
  <si>
    <t xml:space="preserve">043601         </t>
  </si>
  <si>
    <t xml:space="preserve">044201         </t>
  </si>
  <si>
    <t xml:space="preserve">045801         </t>
  </si>
  <si>
    <t xml:space="preserve">046101         </t>
  </si>
  <si>
    <t xml:space="preserve">046102         </t>
  </si>
  <si>
    <t xml:space="preserve">046601         </t>
  </si>
  <si>
    <t xml:space="preserve">046701         </t>
  </si>
  <si>
    <t xml:space="preserve">047001         </t>
  </si>
  <si>
    <t xml:space="preserve">047101         </t>
  </si>
  <si>
    <t xml:space="preserve">047201         </t>
  </si>
  <si>
    <t xml:space="preserve">047301         </t>
  </si>
  <si>
    <t xml:space="preserve">047601         </t>
  </si>
  <si>
    <t xml:space="preserve">047901         </t>
  </si>
  <si>
    <t xml:space="preserve">048301         </t>
  </si>
  <si>
    <t xml:space="preserve">048401         </t>
  </si>
  <si>
    <t xml:space="preserve">048501         </t>
  </si>
  <si>
    <t xml:space="preserve">048502         </t>
  </si>
  <si>
    <t xml:space="preserve">048801         </t>
  </si>
  <si>
    <t xml:space="preserve">048901         </t>
  </si>
  <si>
    <t xml:space="preserve">048902         </t>
  </si>
  <si>
    <t xml:space="preserve">049101         </t>
  </si>
  <si>
    <t xml:space="preserve">049201         </t>
  </si>
  <si>
    <t xml:space="preserve">049301         </t>
  </si>
  <si>
    <t xml:space="preserve">049501         </t>
  </si>
  <si>
    <t xml:space="preserve">049601         </t>
  </si>
  <si>
    <t xml:space="preserve">049701         </t>
  </si>
  <si>
    <t xml:space="preserve">049702         </t>
  </si>
  <si>
    <t xml:space="preserve">049801         </t>
  </si>
  <si>
    <t xml:space="preserve">049901         </t>
  </si>
  <si>
    <t xml:space="preserve">049902         </t>
  </si>
  <si>
    <t xml:space="preserve">050401         </t>
  </si>
  <si>
    <t xml:space="preserve">050801         </t>
  </si>
  <si>
    <t xml:space="preserve">050802         </t>
  </si>
  <si>
    <t xml:space="preserve">050901         </t>
  </si>
  <si>
    <t xml:space="preserve">051001         </t>
  </si>
  <si>
    <t xml:space="preserve">051801         </t>
  </si>
  <si>
    <t xml:space="preserve">051901         </t>
  </si>
  <si>
    <t xml:space="preserve">052001         </t>
  </si>
  <si>
    <t xml:space="preserve">052101         </t>
  </si>
  <si>
    <t xml:space="preserve">052201         </t>
  </si>
  <si>
    <t xml:space="preserve">052401         </t>
  </si>
  <si>
    <t xml:space="preserve">052501         </t>
  </si>
  <si>
    <t xml:space="preserve">052701         </t>
  </si>
  <si>
    <t xml:space="preserve">052801         </t>
  </si>
  <si>
    <t xml:space="preserve">052901         </t>
  </si>
  <si>
    <t xml:space="preserve">053001         </t>
  </si>
  <si>
    <t xml:space="preserve">053002         </t>
  </si>
  <si>
    <t xml:space="preserve">053301         </t>
  </si>
  <si>
    <t xml:space="preserve">4 - INCH MAINS                </t>
  </si>
  <si>
    <t xml:space="preserve">053302         </t>
  </si>
  <si>
    <t xml:space="preserve">6 - INCH MAINS                </t>
  </si>
  <si>
    <t xml:space="preserve">053303         </t>
  </si>
  <si>
    <t xml:space="preserve">12 - INCH MAINS               </t>
  </si>
  <si>
    <t xml:space="preserve">053304         </t>
  </si>
  <si>
    <t xml:space="preserve">12" GAS VALVES                </t>
  </si>
  <si>
    <t xml:space="preserve">5122    </t>
  </si>
  <si>
    <t xml:space="preserve">054201         </t>
  </si>
  <si>
    <t xml:space="preserve">054202         </t>
  </si>
  <si>
    <t xml:space="preserve">054203         </t>
  </si>
  <si>
    <t xml:space="preserve">054204         </t>
  </si>
  <si>
    <t xml:space="preserve">054801         </t>
  </si>
  <si>
    <t xml:space="preserve">8-INCH MAINS                  </t>
  </si>
  <si>
    <t xml:space="preserve">055001         </t>
  </si>
  <si>
    <t xml:space="preserve">055101         </t>
  </si>
  <si>
    <t xml:space="preserve">055102         </t>
  </si>
  <si>
    <t xml:space="preserve">055103         </t>
  </si>
  <si>
    <t xml:space="preserve">055104         </t>
  </si>
  <si>
    <t xml:space="preserve">055105         </t>
  </si>
  <si>
    <t xml:space="preserve">055301         </t>
  </si>
  <si>
    <t xml:space="preserve">055302         </t>
  </si>
  <si>
    <t xml:space="preserve">055501         </t>
  </si>
  <si>
    <t xml:space="preserve">055601         </t>
  </si>
  <si>
    <t xml:space="preserve">056001         </t>
  </si>
  <si>
    <t xml:space="preserve">056101         </t>
  </si>
  <si>
    <t xml:space="preserve">056201         </t>
  </si>
  <si>
    <t xml:space="preserve">056202         </t>
  </si>
  <si>
    <t xml:space="preserve">056302         </t>
  </si>
  <si>
    <t xml:space="preserve">056303         </t>
  </si>
  <si>
    <t xml:space="preserve">056501         </t>
  </si>
  <si>
    <t xml:space="preserve">056502         </t>
  </si>
  <si>
    <t xml:space="preserve">056601         </t>
  </si>
  <si>
    <t xml:space="preserve">056701         </t>
  </si>
  <si>
    <t xml:space="preserve">056801         </t>
  </si>
  <si>
    <t xml:space="preserve">056802         </t>
  </si>
  <si>
    <t xml:space="preserve">057601         </t>
  </si>
  <si>
    <t xml:space="preserve">057602         </t>
  </si>
  <si>
    <t xml:space="preserve">057801         </t>
  </si>
  <si>
    <t xml:space="preserve">058101         </t>
  </si>
  <si>
    <t xml:space="preserve">058102         </t>
  </si>
  <si>
    <t xml:space="preserve">058601         </t>
  </si>
  <si>
    <t xml:space="preserve">058701         </t>
  </si>
  <si>
    <t xml:space="preserve">058901         </t>
  </si>
  <si>
    <t xml:space="preserve">059201         </t>
  </si>
  <si>
    <t xml:space="preserve">059202         </t>
  </si>
  <si>
    <t xml:space="preserve">059501         </t>
  </si>
  <si>
    <t xml:space="preserve">060301         </t>
  </si>
  <si>
    <t xml:space="preserve">060501         </t>
  </si>
  <si>
    <t xml:space="preserve">060601         </t>
  </si>
  <si>
    <t xml:space="preserve">060701         </t>
  </si>
  <si>
    <t xml:space="preserve">060702         </t>
  </si>
  <si>
    <t xml:space="preserve">060901         </t>
  </si>
  <si>
    <t xml:space="preserve">061201         </t>
  </si>
  <si>
    <t xml:space="preserve">061301         </t>
  </si>
  <si>
    <t xml:space="preserve">061302         </t>
  </si>
  <si>
    <t xml:space="preserve">061401         </t>
  </si>
  <si>
    <t xml:space="preserve">0620I01        </t>
  </si>
  <si>
    <t xml:space="preserve">4" SERVICES                   </t>
  </si>
  <si>
    <t xml:space="preserve">5303    </t>
  </si>
  <si>
    <t xml:space="preserve">062201         </t>
  </si>
  <si>
    <t xml:space="preserve">0623I01        </t>
  </si>
  <si>
    <t xml:space="preserve">062401         </t>
  </si>
  <si>
    <t xml:space="preserve">062501         </t>
  </si>
  <si>
    <t xml:space="preserve">063101         </t>
  </si>
  <si>
    <t xml:space="preserve">063102         </t>
  </si>
  <si>
    <t xml:space="preserve">063401         </t>
  </si>
  <si>
    <t xml:space="preserve">063801         </t>
  </si>
  <si>
    <t xml:space="preserve">063802         </t>
  </si>
  <si>
    <t xml:space="preserve">063901         </t>
  </si>
  <si>
    <t xml:space="preserve">064201         </t>
  </si>
  <si>
    <t xml:space="preserve">064401         </t>
  </si>
  <si>
    <t xml:space="preserve">064501         </t>
  </si>
  <si>
    <t xml:space="preserve">064601         </t>
  </si>
  <si>
    <t xml:space="preserve">064701         </t>
  </si>
  <si>
    <t xml:space="preserve">064801         </t>
  </si>
  <si>
    <t xml:space="preserve">064802         </t>
  </si>
  <si>
    <t xml:space="preserve">065301         </t>
  </si>
  <si>
    <t xml:space="preserve">065401         </t>
  </si>
  <si>
    <t xml:space="preserve">065402         </t>
  </si>
  <si>
    <t xml:space="preserve">065403         </t>
  </si>
  <si>
    <t xml:space="preserve">065701         </t>
  </si>
  <si>
    <t xml:space="preserve">065702         </t>
  </si>
  <si>
    <t xml:space="preserve">065703         </t>
  </si>
  <si>
    <t xml:space="preserve">065901         </t>
  </si>
  <si>
    <t xml:space="preserve">065902         </t>
  </si>
  <si>
    <t xml:space="preserve">065903         </t>
  </si>
  <si>
    <t xml:space="preserve">066301         </t>
  </si>
  <si>
    <t xml:space="preserve">066401         </t>
  </si>
  <si>
    <t xml:space="preserve">066601         </t>
  </si>
  <si>
    <t xml:space="preserve">066701         </t>
  </si>
  <si>
    <t xml:space="preserve">066702         </t>
  </si>
  <si>
    <t xml:space="preserve">066703         </t>
  </si>
  <si>
    <t xml:space="preserve">066801         </t>
  </si>
  <si>
    <t xml:space="preserve">067101         </t>
  </si>
  <si>
    <t xml:space="preserve">067201         </t>
  </si>
  <si>
    <t xml:space="preserve">067301         </t>
  </si>
  <si>
    <t xml:space="preserve">067401         </t>
  </si>
  <si>
    <t xml:space="preserve">067402         </t>
  </si>
  <si>
    <t xml:space="preserve">067501         </t>
  </si>
  <si>
    <t xml:space="preserve">067502         </t>
  </si>
  <si>
    <t xml:space="preserve">067701         </t>
  </si>
  <si>
    <t xml:space="preserve">067801         </t>
  </si>
  <si>
    <t xml:space="preserve">067802         </t>
  </si>
  <si>
    <t xml:space="preserve">067901         </t>
  </si>
  <si>
    <t xml:space="preserve">067902         </t>
  </si>
  <si>
    <t xml:space="preserve">068001         </t>
  </si>
  <si>
    <t xml:space="preserve">068301         </t>
  </si>
  <si>
    <t xml:space="preserve">068401         </t>
  </si>
  <si>
    <t xml:space="preserve">068801         </t>
  </si>
  <si>
    <t xml:space="preserve">069001         </t>
  </si>
  <si>
    <t xml:space="preserve">069002         </t>
  </si>
  <si>
    <t xml:space="preserve">069003         </t>
  </si>
  <si>
    <t xml:space="preserve">069201         </t>
  </si>
  <si>
    <t xml:space="preserve">2 - INCH MAIN                 </t>
  </si>
  <si>
    <t xml:space="preserve">069202         </t>
  </si>
  <si>
    <t xml:space="preserve">4 - INCH MAIN                 </t>
  </si>
  <si>
    <t xml:space="preserve">069203         </t>
  </si>
  <si>
    <t xml:space="preserve">12 - INCH MAIN                </t>
  </si>
  <si>
    <t xml:space="preserve">0699I01        </t>
  </si>
  <si>
    <t xml:space="preserve">070201         </t>
  </si>
  <si>
    <t xml:space="preserve">070301         </t>
  </si>
  <si>
    <t xml:space="preserve">2-INCH MAINS                  </t>
  </si>
  <si>
    <t xml:space="preserve">070401         </t>
  </si>
  <si>
    <t xml:space="preserve">070501         </t>
  </si>
  <si>
    <t xml:space="preserve">070601         </t>
  </si>
  <si>
    <t xml:space="preserve">070701         </t>
  </si>
  <si>
    <t xml:space="preserve">070901         </t>
  </si>
  <si>
    <t xml:space="preserve">071001         </t>
  </si>
  <si>
    <t xml:space="preserve">071101         </t>
  </si>
  <si>
    <t xml:space="preserve">071201         </t>
  </si>
  <si>
    <t xml:space="preserve">071301         </t>
  </si>
  <si>
    <t xml:space="preserve">071401         </t>
  </si>
  <si>
    <t xml:space="preserve">071402         </t>
  </si>
  <si>
    <t xml:space="preserve">071601         </t>
  </si>
  <si>
    <t xml:space="preserve">071602         </t>
  </si>
  <si>
    <t xml:space="preserve">071701         </t>
  </si>
  <si>
    <t xml:space="preserve">071801         </t>
  </si>
  <si>
    <t xml:space="preserve">071901         </t>
  </si>
  <si>
    <t xml:space="preserve">072101         </t>
  </si>
  <si>
    <t xml:space="preserve">072201         </t>
  </si>
  <si>
    <t xml:space="preserve">4-INCH MAINS                  </t>
  </si>
  <si>
    <t xml:space="preserve">072202         </t>
  </si>
  <si>
    <t xml:space="preserve">072301         </t>
  </si>
  <si>
    <t xml:space="preserve">072401         </t>
  </si>
  <si>
    <t xml:space="preserve">073601         </t>
  </si>
  <si>
    <t xml:space="preserve">073602         </t>
  </si>
  <si>
    <t xml:space="preserve">073801         </t>
  </si>
  <si>
    <t xml:space="preserve">073901         </t>
  </si>
  <si>
    <t xml:space="preserve">074101         </t>
  </si>
  <si>
    <t xml:space="preserve">074701         </t>
  </si>
  <si>
    <t xml:space="preserve">074702         </t>
  </si>
  <si>
    <t xml:space="preserve">074901         </t>
  </si>
  <si>
    <t xml:space="preserve">075001         </t>
  </si>
  <si>
    <t xml:space="preserve">075101         </t>
  </si>
  <si>
    <t xml:space="preserve">075401         </t>
  </si>
  <si>
    <t xml:space="preserve">075402         </t>
  </si>
  <si>
    <t xml:space="preserve">075601         </t>
  </si>
  <si>
    <t xml:space="preserve">075801         </t>
  </si>
  <si>
    <t xml:space="preserve">075901         </t>
  </si>
  <si>
    <t xml:space="preserve">076201         </t>
  </si>
  <si>
    <t xml:space="preserve">076601         </t>
  </si>
  <si>
    <t xml:space="preserve">076602         </t>
  </si>
  <si>
    <t xml:space="preserve">076901         </t>
  </si>
  <si>
    <t xml:space="preserve">077101         </t>
  </si>
  <si>
    <t xml:space="preserve">077201         </t>
  </si>
  <si>
    <t xml:space="preserve">077301         </t>
  </si>
  <si>
    <t xml:space="preserve">077401         </t>
  </si>
  <si>
    <t xml:space="preserve">4" &amp; UNDER SERVICES           </t>
  </si>
  <si>
    <t xml:space="preserve">077701         </t>
  </si>
  <si>
    <t xml:space="preserve">077801A        </t>
  </si>
  <si>
    <t xml:space="preserve">GAS REGULATORS                </t>
  </si>
  <si>
    <t xml:space="preserve">5124    </t>
  </si>
  <si>
    <t xml:space="preserve">078001         </t>
  </si>
  <si>
    <t xml:space="preserve">078101         </t>
  </si>
  <si>
    <t xml:space="preserve">078102         </t>
  </si>
  <si>
    <t xml:space="preserve">078201         </t>
  </si>
  <si>
    <t xml:space="preserve">078401         </t>
  </si>
  <si>
    <t xml:space="preserve">078501         </t>
  </si>
  <si>
    <t xml:space="preserve">078502         </t>
  </si>
  <si>
    <t xml:space="preserve">078701         </t>
  </si>
  <si>
    <t xml:space="preserve">078702         </t>
  </si>
  <si>
    <t xml:space="preserve">079001         </t>
  </si>
  <si>
    <t xml:space="preserve">079002         </t>
  </si>
  <si>
    <t xml:space="preserve">079101         </t>
  </si>
  <si>
    <t xml:space="preserve">079401         </t>
  </si>
  <si>
    <t xml:space="preserve">079501         </t>
  </si>
  <si>
    <t xml:space="preserve">079601         </t>
  </si>
  <si>
    <t xml:space="preserve">079602         </t>
  </si>
  <si>
    <t xml:space="preserve">080401         </t>
  </si>
  <si>
    <t xml:space="preserve">080501         </t>
  </si>
  <si>
    <t xml:space="preserve">080601         </t>
  </si>
  <si>
    <t xml:space="preserve">080701         </t>
  </si>
  <si>
    <t xml:space="preserve">080801         </t>
  </si>
  <si>
    <t xml:space="preserve">080901         </t>
  </si>
  <si>
    <t xml:space="preserve">081001         </t>
  </si>
  <si>
    <t xml:space="preserve">8 - INCH MAIN                 </t>
  </si>
  <si>
    <t xml:space="preserve">081301         </t>
  </si>
  <si>
    <t xml:space="preserve">081401         </t>
  </si>
  <si>
    <t xml:space="preserve">082201         </t>
  </si>
  <si>
    <t xml:space="preserve">082202         </t>
  </si>
  <si>
    <t xml:space="preserve">082301         </t>
  </si>
  <si>
    <t xml:space="preserve">082401         </t>
  </si>
  <si>
    <t xml:space="preserve">082501         </t>
  </si>
  <si>
    <t xml:space="preserve">082601         </t>
  </si>
  <si>
    <t xml:space="preserve">082901         </t>
  </si>
  <si>
    <t xml:space="preserve">2 "MAINS                      </t>
  </si>
  <si>
    <t xml:space="preserve">082902         </t>
  </si>
  <si>
    <t xml:space="preserve">4"  MAINS                     </t>
  </si>
  <si>
    <t xml:space="preserve">082903         </t>
  </si>
  <si>
    <t xml:space="preserve">6" MAINS                      </t>
  </si>
  <si>
    <t xml:space="preserve">082904         </t>
  </si>
  <si>
    <t xml:space="preserve">8" MAINS                      </t>
  </si>
  <si>
    <t xml:space="preserve">083401         </t>
  </si>
  <si>
    <t xml:space="preserve">083501         </t>
  </si>
  <si>
    <t xml:space="preserve">083601         </t>
  </si>
  <si>
    <t xml:space="preserve">083901         </t>
  </si>
  <si>
    <t xml:space="preserve">084101         </t>
  </si>
  <si>
    <t xml:space="preserve">084201         </t>
  </si>
  <si>
    <t xml:space="preserve">084301         </t>
  </si>
  <si>
    <t xml:space="preserve">084601         </t>
  </si>
  <si>
    <t xml:space="preserve">084602         </t>
  </si>
  <si>
    <t xml:space="preserve">084603         </t>
  </si>
  <si>
    <t xml:space="preserve">10"  GAS MAINS                </t>
  </si>
  <si>
    <t xml:space="preserve">5105    </t>
  </si>
  <si>
    <t xml:space="preserve">084604         </t>
  </si>
  <si>
    <t xml:space="preserve">12" GAS MAINS                 </t>
  </si>
  <si>
    <t xml:space="preserve">084801         </t>
  </si>
  <si>
    <t xml:space="preserve">084802         </t>
  </si>
  <si>
    <t xml:space="preserve">085101         </t>
  </si>
  <si>
    <t xml:space="preserve">085301         </t>
  </si>
  <si>
    <t xml:space="preserve">085501         </t>
  </si>
  <si>
    <t xml:space="preserve">085601         </t>
  </si>
  <si>
    <t xml:space="preserve">085602         </t>
  </si>
  <si>
    <t xml:space="preserve">085801         </t>
  </si>
  <si>
    <t xml:space="preserve">2"  GAS  MAINS                </t>
  </si>
  <si>
    <t xml:space="preserve">085802         </t>
  </si>
  <si>
    <t xml:space="preserve">085803         </t>
  </si>
  <si>
    <t xml:space="preserve">12"  GAS  MAINS               </t>
  </si>
  <si>
    <t xml:space="preserve">086001         </t>
  </si>
  <si>
    <t xml:space="preserve">086201         </t>
  </si>
  <si>
    <t xml:space="preserve">086401         </t>
  </si>
  <si>
    <t xml:space="preserve">086601         </t>
  </si>
  <si>
    <t xml:space="preserve">086602         </t>
  </si>
  <si>
    <t xml:space="preserve">086701         </t>
  </si>
  <si>
    <t xml:space="preserve">086901         </t>
  </si>
  <si>
    <t xml:space="preserve">087001         </t>
  </si>
  <si>
    <t xml:space="preserve">087101         </t>
  </si>
  <si>
    <t xml:space="preserve">087501         </t>
  </si>
  <si>
    <t xml:space="preserve">087801         </t>
  </si>
  <si>
    <t xml:space="preserve">088301         </t>
  </si>
  <si>
    <t xml:space="preserve">088302         </t>
  </si>
  <si>
    <t xml:space="preserve">088303         </t>
  </si>
  <si>
    <t xml:space="preserve">089001         </t>
  </si>
  <si>
    <t xml:space="preserve">089002         </t>
  </si>
  <si>
    <t xml:space="preserve">089201         </t>
  </si>
  <si>
    <t xml:space="preserve">089401         </t>
  </si>
  <si>
    <t xml:space="preserve">089402         </t>
  </si>
  <si>
    <t xml:space="preserve">089701         </t>
  </si>
  <si>
    <t xml:space="preserve">089702         </t>
  </si>
  <si>
    <t xml:space="preserve">089703         </t>
  </si>
  <si>
    <t xml:space="preserve">089704         </t>
  </si>
  <si>
    <t xml:space="preserve">089901         </t>
  </si>
  <si>
    <t xml:space="preserve">090101         </t>
  </si>
  <si>
    <t xml:space="preserve">090701         </t>
  </si>
  <si>
    <t xml:space="preserve">0909I01        </t>
  </si>
  <si>
    <t xml:space="preserve">0909I02        </t>
  </si>
  <si>
    <t xml:space="preserve">091101         </t>
  </si>
  <si>
    <t xml:space="preserve">091102         </t>
  </si>
  <si>
    <t xml:space="preserve">091103         </t>
  </si>
  <si>
    <t xml:space="preserve">091301         </t>
  </si>
  <si>
    <t xml:space="preserve">091501         </t>
  </si>
  <si>
    <t xml:space="preserve">091502         </t>
  </si>
  <si>
    <t xml:space="preserve">091601         </t>
  </si>
  <si>
    <t xml:space="preserve">091701         </t>
  </si>
  <si>
    <t xml:space="preserve">091901         </t>
  </si>
  <si>
    <t xml:space="preserve">092101         </t>
  </si>
  <si>
    <t xml:space="preserve">092501         </t>
  </si>
  <si>
    <t xml:space="preserve">4"  INCH MAINS                </t>
  </si>
  <si>
    <t xml:space="preserve">092701         </t>
  </si>
  <si>
    <t xml:space="preserve">092801         </t>
  </si>
  <si>
    <t xml:space="preserve">093201         </t>
  </si>
  <si>
    <t xml:space="preserve">093401         </t>
  </si>
  <si>
    <t xml:space="preserve">093701         </t>
  </si>
  <si>
    <t xml:space="preserve">093801         </t>
  </si>
  <si>
    <t xml:space="preserve">093901         </t>
  </si>
  <si>
    <t xml:space="preserve">094001         </t>
  </si>
  <si>
    <t xml:space="preserve">094101         </t>
  </si>
  <si>
    <t xml:space="preserve">094401         </t>
  </si>
  <si>
    <t xml:space="preserve">094601         </t>
  </si>
  <si>
    <t xml:space="preserve">094701         </t>
  </si>
  <si>
    <t xml:space="preserve">094801         </t>
  </si>
  <si>
    <t xml:space="preserve">094901         </t>
  </si>
  <si>
    <t xml:space="preserve">094902         </t>
  </si>
  <si>
    <t xml:space="preserve">095401         </t>
  </si>
  <si>
    <t xml:space="preserve">095402         </t>
  </si>
  <si>
    <t xml:space="preserve">095501         </t>
  </si>
  <si>
    <t xml:space="preserve">095502         </t>
  </si>
  <si>
    <t xml:space="preserve">0957I01        </t>
  </si>
  <si>
    <t xml:space="preserve">0958I01        </t>
  </si>
  <si>
    <t xml:space="preserve">0958I02        </t>
  </si>
  <si>
    <t xml:space="preserve">096201         </t>
  </si>
  <si>
    <t xml:space="preserve">096202         </t>
  </si>
  <si>
    <t xml:space="preserve">096401         </t>
  </si>
  <si>
    <t xml:space="preserve">0965I01        </t>
  </si>
  <si>
    <t xml:space="preserve">096601         </t>
  </si>
  <si>
    <t xml:space="preserve">096601A        </t>
  </si>
  <si>
    <t xml:space="preserve">097001         </t>
  </si>
  <si>
    <t xml:space="preserve">097201         </t>
  </si>
  <si>
    <t xml:space="preserve">097401         </t>
  </si>
  <si>
    <t xml:space="preserve">097402         </t>
  </si>
  <si>
    <t xml:space="preserve">097601         </t>
  </si>
  <si>
    <t xml:space="preserve">097801         </t>
  </si>
  <si>
    <t xml:space="preserve">097802         </t>
  </si>
  <si>
    <t xml:space="preserve">097901         </t>
  </si>
  <si>
    <t xml:space="preserve">097902         </t>
  </si>
  <si>
    <t xml:space="preserve">098001         </t>
  </si>
  <si>
    <t xml:space="preserve">4-INCH MAIN                   </t>
  </si>
  <si>
    <t xml:space="preserve">098101         </t>
  </si>
  <si>
    <t xml:space="preserve">098301         </t>
  </si>
  <si>
    <t xml:space="preserve">098302         </t>
  </si>
  <si>
    <t xml:space="preserve">098401         </t>
  </si>
  <si>
    <t xml:space="preserve">098501         </t>
  </si>
  <si>
    <t xml:space="preserve">098601         </t>
  </si>
  <si>
    <t xml:space="preserve">098801         </t>
  </si>
  <si>
    <t xml:space="preserve">0991I01        </t>
  </si>
  <si>
    <t xml:space="preserve">0991I02        </t>
  </si>
  <si>
    <t xml:space="preserve">099201         </t>
  </si>
  <si>
    <t xml:space="preserve">099301         </t>
  </si>
  <si>
    <t xml:space="preserve">2" GAS MAINS AND UNDER        </t>
  </si>
  <si>
    <t xml:space="preserve">099401         </t>
  </si>
  <si>
    <t xml:space="preserve">099501         </t>
  </si>
  <si>
    <t xml:space="preserve">099601         </t>
  </si>
  <si>
    <t xml:space="preserve">099602         </t>
  </si>
  <si>
    <t xml:space="preserve">100001         </t>
  </si>
  <si>
    <t xml:space="preserve">100401         </t>
  </si>
  <si>
    <t xml:space="preserve">100501         </t>
  </si>
  <si>
    <t xml:space="preserve">100601         </t>
  </si>
  <si>
    <t xml:space="preserve">5013    </t>
  </si>
  <si>
    <t xml:space="preserve">100701         </t>
  </si>
  <si>
    <t xml:space="preserve">100901         </t>
  </si>
  <si>
    <t xml:space="preserve">101001A        </t>
  </si>
  <si>
    <t xml:space="preserve">101101         </t>
  </si>
  <si>
    <t xml:space="preserve">101301         </t>
  </si>
  <si>
    <t xml:space="preserve">101501         </t>
  </si>
  <si>
    <t xml:space="preserve">101502         </t>
  </si>
  <si>
    <t xml:space="preserve">101503         </t>
  </si>
  <si>
    <t xml:space="preserve">101504         </t>
  </si>
  <si>
    <t xml:space="preserve">101901         </t>
  </si>
  <si>
    <t xml:space="preserve">102101         </t>
  </si>
  <si>
    <t xml:space="preserve">102201         </t>
  </si>
  <si>
    <t xml:space="preserve">1024I01        </t>
  </si>
  <si>
    <t xml:space="preserve">1024I02        </t>
  </si>
  <si>
    <t xml:space="preserve">12 " GAS  MAINS               </t>
  </si>
  <si>
    <t xml:space="preserve">1024I03        </t>
  </si>
  <si>
    <t xml:space="preserve">12" GAS VALVE                 </t>
  </si>
  <si>
    <t xml:space="preserve">102501         </t>
  </si>
  <si>
    <t xml:space="preserve">102601         </t>
  </si>
  <si>
    <t xml:space="preserve">102901         </t>
  </si>
  <si>
    <t xml:space="preserve">103701         </t>
  </si>
  <si>
    <t xml:space="preserve">103702         </t>
  </si>
  <si>
    <t xml:space="preserve">103703         </t>
  </si>
  <si>
    <t xml:space="preserve">103704         </t>
  </si>
  <si>
    <t xml:space="preserve">105301         </t>
  </si>
  <si>
    <t xml:space="preserve">105401         </t>
  </si>
  <si>
    <t xml:space="preserve">105901         </t>
  </si>
  <si>
    <t xml:space="preserve">105902         </t>
  </si>
  <si>
    <t xml:space="preserve">106301         </t>
  </si>
  <si>
    <t xml:space="preserve">2 "  GAS  MAINS               </t>
  </si>
  <si>
    <t xml:space="preserve">106302         </t>
  </si>
  <si>
    <t xml:space="preserve">106501         </t>
  </si>
  <si>
    <t xml:space="preserve">106502         </t>
  </si>
  <si>
    <t xml:space="preserve">106801         </t>
  </si>
  <si>
    <t xml:space="preserve">106802         </t>
  </si>
  <si>
    <t xml:space="preserve">106901         </t>
  </si>
  <si>
    <t xml:space="preserve">107101         </t>
  </si>
  <si>
    <t xml:space="preserve">107301         </t>
  </si>
  <si>
    <t xml:space="preserve">107601         </t>
  </si>
  <si>
    <t xml:space="preserve">1079 01        </t>
  </si>
  <si>
    <t xml:space="preserve">108001         </t>
  </si>
  <si>
    <t xml:space="preserve">108101         </t>
  </si>
  <si>
    <t xml:space="preserve">108201         </t>
  </si>
  <si>
    <t xml:space="preserve">108301         </t>
  </si>
  <si>
    <t xml:space="preserve">108302         </t>
  </si>
  <si>
    <t xml:space="preserve">108401         </t>
  </si>
  <si>
    <t xml:space="preserve">108501         </t>
  </si>
  <si>
    <t xml:space="preserve">2" INCH MAINS                 </t>
  </si>
  <si>
    <t xml:space="preserve">109101         </t>
  </si>
  <si>
    <t xml:space="preserve">109102         </t>
  </si>
  <si>
    <t xml:space="preserve">109201         </t>
  </si>
  <si>
    <t xml:space="preserve">109701         </t>
  </si>
  <si>
    <t xml:space="preserve">110301         </t>
  </si>
  <si>
    <t xml:space="preserve">110501         </t>
  </si>
  <si>
    <t xml:space="preserve">110601         </t>
  </si>
  <si>
    <t xml:space="preserve">110801         </t>
  </si>
  <si>
    <t xml:space="preserve">111101         </t>
  </si>
  <si>
    <t xml:space="preserve">111201         </t>
  </si>
  <si>
    <t xml:space="preserve">111301         </t>
  </si>
  <si>
    <t xml:space="preserve">111401         </t>
  </si>
  <si>
    <t xml:space="preserve">111402         </t>
  </si>
  <si>
    <t xml:space="preserve">111701         </t>
  </si>
  <si>
    <t xml:space="preserve">111801         </t>
  </si>
  <si>
    <t xml:space="preserve">111901         </t>
  </si>
  <si>
    <t xml:space="preserve">111902         </t>
  </si>
  <si>
    <t xml:space="preserve">111903         </t>
  </si>
  <si>
    <t xml:space="preserve">1125I01        </t>
  </si>
  <si>
    <t xml:space="preserve">1125I02        </t>
  </si>
  <si>
    <t xml:space="preserve">112801         </t>
  </si>
  <si>
    <t xml:space="preserve">112901         </t>
  </si>
  <si>
    <t xml:space="preserve">112902         </t>
  </si>
  <si>
    <t xml:space="preserve">113001         </t>
  </si>
  <si>
    <t xml:space="preserve">113301         </t>
  </si>
  <si>
    <t xml:space="preserve">2" AND  UNDER SERVICES        </t>
  </si>
  <si>
    <t xml:space="preserve">113501         </t>
  </si>
  <si>
    <t xml:space="preserve">113601         </t>
  </si>
  <si>
    <t xml:space="preserve">2" AND UNDER SERVICES         </t>
  </si>
  <si>
    <t xml:space="preserve">113901         </t>
  </si>
  <si>
    <t xml:space="preserve">114001         </t>
  </si>
  <si>
    <t xml:space="preserve">114201         </t>
  </si>
  <si>
    <t xml:space="preserve">114701         </t>
  </si>
  <si>
    <t xml:space="preserve">114801         </t>
  </si>
  <si>
    <t xml:space="preserve">114901         </t>
  </si>
  <si>
    <t xml:space="preserve">115001         </t>
  </si>
  <si>
    <t xml:space="preserve">115101         </t>
  </si>
  <si>
    <t xml:space="preserve">2"  AND UNDER SERVICES        </t>
  </si>
  <si>
    <t xml:space="preserve">115201         </t>
  </si>
  <si>
    <t xml:space="preserve">115601         </t>
  </si>
  <si>
    <t xml:space="preserve">115801         </t>
  </si>
  <si>
    <t xml:space="preserve">115901         </t>
  </si>
  <si>
    <t xml:space="preserve">116001         </t>
  </si>
  <si>
    <t xml:space="preserve">116101         </t>
  </si>
  <si>
    <t xml:space="preserve">2"  MAINS AND  UNDER          </t>
  </si>
  <si>
    <t xml:space="preserve">116301         </t>
  </si>
  <si>
    <t xml:space="preserve">2 - INCH SERVICES             </t>
  </si>
  <si>
    <t xml:space="preserve">116601         </t>
  </si>
  <si>
    <t xml:space="preserve">116602         </t>
  </si>
  <si>
    <t xml:space="preserve">117701         </t>
  </si>
  <si>
    <t xml:space="preserve">1179I01        </t>
  </si>
  <si>
    <t xml:space="preserve">118101         </t>
  </si>
  <si>
    <t xml:space="preserve">118401         </t>
  </si>
  <si>
    <t xml:space="preserve">118501         </t>
  </si>
  <si>
    <t xml:space="preserve">118601         </t>
  </si>
  <si>
    <t xml:space="preserve">8"  INCH MAINS                </t>
  </si>
  <si>
    <t xml:space="preserve">118801         </t>
  </si>
  <si>
    <t xml:space="preserve">119501         </t>
  </si>
  <si>
    <t>2" AND  UNDER GAS MAIN SERVICE</t>
  </si>
  <si>
    <t xml:space="preserve">119601         </t>
  </si>
  <si>
    <t xml:space="preserve">119701         </t>
  </si>
  <si>
    <t xml:space="preserve">119901         </t>
  </si>
  <si>
    <t xml:space="preserve">120001         </t>
  </si>
  <si>
    <t xml:space="preserve">120801         </t>
  </si>
  <si>
    <t xml:space="preserve">120802         </t>
  </si>
  <si>
    <t xml:space="preserve">8"   GAS MAINS                </t>
  </si>
  <si>
    <t xml:space="preserve">121901         </t>
  </si>
  <si>
    <t xml:space="preserve">122201         </t>
  </si>
  <si>
    <t xml:space="preserve">122501         </t>
  </si>
  <si>
    <t xml:space="preserve">122801         </t>
  </si>
  <si>
    <t xml:space="preserve">2"  MAINS AND UNDER           </t>
  </si>
  <si>
    <t xml:space="preserve">122901         </t>
  </si>
  <si>
    <t xml:space="preserve">122902         </t>
  </si>
  <si>
    <t xml:space="preserve">123001         </t>
  </si>
  <si>
    <t xml:space="preserve">123002         </t>
  </si>
  <si>
    <t xml:space="preserve">123201         </t>
  </si>
  <si>
    <t xml:space="preserve">123301A        </t>
  </si>
  <si>
    <t xml:space="preserve">123901         </t>
  </si>
  <si>
    <t xml:space="preserve">6"  SERVICES                  </t>
  </si>
  <si>
    <t xml:space="preserve">5304    </t>
  </si>
  <si>
    <t xml:space="preserve">124001         </t>
  </si>
  <si>
    <t xml:space="preserve">124201         </t>
  </si>
  <si>
    <t xml:space="preserve">124801         </t>
  </si>
  <si>
    <t xml:space="preserve">124802         </t>
  </si>
  <si>
    <t xml:space="preserve">125001         </t>
  </si>
  <si>
    <t xml:space="preserve">125101         </t>
  </si>
  <si>
    <t xml:space="preserve">125201         </t>
  </si>
  <si>
    <t xml:space="preserve">125301         </t>
  </si>
  <si>
    <t xml:space="preserve">2"  INCH MAINS                </t>
  </si>
  <si>
    <t xml:space="preserve">125401         </t>
  </si>
  <si>
    <t xml:space="preserve">125501         </t>
  </si>
  <si>
    <t xml:space="preserve">125601         </t>
  </si>
  <si>
    <t xml:space="preserve">125602         </t>
  </si>
  <si>
    <t xml:space="preserve">125701         </t>
  </si>
  <si>
    <t xml:space="preserve">126301         </t>
  </si>
  <si>
    <t xml:space="preserve">126501         </t>
  </si>
  <si>
    <t xml:space="preserve">126502         </t>
  </si>
  <si>
    <t xml:space="preserve">126701         </t>
  </si>
  <si>
    <t xml:space="preserve">126702         </t>
  </si>
  <si>
    <t xml:space="preserve">126801         </t>
  </si>
  <si>
    <t xml:space="preserve">126901         </t>
  </si>
  <si>
    <t xml:space="preserve">127201         </t>
  </si>
  <si>
    <t xml:space="preserve">127301         </t>
  </si>
  <si>
    <t xml:space="preserve">127501         </t>
  </si>
  <si>
    <t xml:space="preserve">127701         </t>
  </si>
  <si>
    <t xml:space="preserve">127801         </t>
  </si>
  <si>
    <t xml:space="preserve">127901         </t>
  </si>
  <si>
    <t xml:space="preserve">128001         </t>
  </si>
  <si>
    <t xml:space="preserve">128801         </t>
  </si>
  <si>
    <t xml:space="preserve">128901         </t>
  </si>
  <si>
    <t xml:space="preserve">129201         </t>
  </si>
  <si>
    <t xml:space="preserve">129301         </t>
  </si>
  <si>
    <t xml:space="preserve">129401         </t>
  </si>
  <si>
    <t xml:space="preserve">129402         </t>
  </si>
  <si>
    <t xml:space="preserve">129701         </t>
  </si>
  <si>
    <t xml:space="preserve">2"  MAINS                     </t>
  </si>
  <si>
    <t xml:space="preserve">129801         </t>
  </si>
  <si>
    <t xml:space="preserve">2"  AND MAINS AND UNDER       </t>
  </si>
  <si>
    <t xml:space="preserve">130301         </t>
  </si>
  <si>
    <t xml:space="preserve">130401         </t>
  </si>
  <si>
    <t xml:space="preserve">130501         </t>
  </si>
  <si>
    <t xml:space="preserve">130601         </t>
  </si>
  <si>
    <t xml:space="preserve">130602         </t>
  </si>
  <si>
    <t xml:space="preserve">130603         </t>
  </si>
  <si>
    <t xml:space="preserve">130701         </t>
  </si>
  <si>
    <t xml:space="preserve">2"  MAINS  AND UNDER          </t>
  </si>
  <si>
    <t xml:space="preserve">130801         </t>
  </si>
  <si>
    <t xml:space="preserve">130901         </t>
  </si>
  <si>
    <t xml:space="preserve">131201         </t>
  </si>
  <si>
    <t xml:space="preserve">2" INCH MAIN                  </t>
  </si>
  <si>
    <t xml:space="preserve">131301         </t>
  </si>
  <si>
    <t xml:space="preserve">131501         </t>
  </si>
  <si>
    <t xml:space="preserve">131502         </t>
  </si>
  <si>
    <t xml:space="preserve">131701         </t>
  </si>
  <si>
    <t xml:space="preserve">131901         </t>
  </si>
  <si>
    <t xml:space="preserve">131902         </t>
  </si>
  <si>
    <t xml:space="preserve">132401         </t>
  </si>
  <si>
    <t xml:space="preserve">132601         </t>
  </si>
  <si>
    <t xml:space="preserve">2"   MAINS AND  UNDER         </t>
  </si>
  <si>
    <t xml:space="preserve">132901         </t>
  </si>
  <si>
    <t xml:space="preserve">133001         </t>
  </si>
  <si>
    <t xml:space="preserve">133201         </t>
  </si>
  <si>
    <t xml:space="preserve">133401         </t>
  </si>
  <si>
    <t xml:space="preserve">2"    GAS MAINS               </t>
  </si>
  <si>
    <t xml:space="preserve">133601         </t>
  </si>
  <si>
    <t xml:space="preserve">2"  GAS MAINS AND  UNDER      </t>
  </si>
  <si>
    <t xml:space="preserve">134001         </t>
  </si>
  <si>
    <t xml:space="preserve">134101         </t>
  </si>
  <si>
    <t xml:space="preserve">134201         </t>
  </si>
  <si>
    <t xml:space="preserve">134401         </t>
  </si>
  <si>
    <t xml:space="preserve">2 INCH SERVICES               </t>
  </si>
  <si>
    <t xml:space="preserve">5300    </t>
  </si>
  <si>
    <t xml:space="preserve">134501         </t>
  </si>
  <si>
    <t xml:space="preserve">134601         </t>
  </si>
  <si>
    <t xml:space="preserve">134901         </t>
  </si>
  <si>
    <t xml:space="preserve">1350I01        </t>
  </si>
  <si>
    <t xml:space="preserve">135101         </t>
  </si>
  <si>
    <t xml:space="preserve">135201         </t>
  </si>
  <si>
    <t xml:space="preserve">135501         </t>
  </si>
  <si>
    <t xml:space="preserve">136801         </t>
  </si>
  <si>
    <t xml:space="preserve">6"   GAS MAINS                </t>
  </si>
  <si>
    <t xml:space="preserve">136802         </t>
  </si>
  <si>
    <t xml:space="preserve">137501         </t>
  </si>
  <si>
    <t xml:space="preserve">137701         </t>
  </si>
  <si>
    <t xml:space="preserve">137702         </t>
  </si>
  <si>
    <t xml:space="preserve">137901         </t>
  </si>
  <si>
    <t xml:space="preserve">138801         </t>
  </si>
  <si>
    <t xml:space="preserve">138802         </t>
  </si>
  <si>
    <t xml:space="preserve">140201         </t>
  </si>
  <si>
    <t xml:space="preserve">140801         </t>
  </si>
  <si>
    <t xml:space="preserve">140802         </t>
  </si>
  <si>
    <t xml:space="preserve">140803         </t>
  </si>
  <si>
    <t xml:space="preserve">141001         </t>
  </si>
  <si>
    <t xml:space="preserve">141002         </t>
  </si>
  <si>
    <t xml:space="preserve">142101         </t>
  </si>
  <si>
    <t xml:space="preserve">142102         </t>
  </si>
  <si>
    <t xml:space="preserve">142103         </t>
  </si>
  <si>
    <t xml:space="preserve">142301         </t>
  </si>
  <si>
    <t xml:space="preserve">142701         </t>
  </si>
  <si>
    <t xml:space="preserve">142702         </t>
  </si>
  <si>
    <t xml:space="preserve">1428001        </t>
  </si>
  <si>
    <t xml:space="preserve">142901         </t>
  </si>
  <si>
    <t xml:space="preserve">1430I01        </t>
  </si>
  <si>
    <t xml:space="preserve">1431I01        </t>
  </si>
  <si>
    <t xml:space="preserve">143301         </t>
  </si>
  <si>
    <t xml:space="preserve">143302         </t>
  </si>
  <si>
    <t xml:space="preserve">143303         </t>
  </si>
  <si>
    <t xml:space="preserve">143501         </t>
  </si>
  <si>
    <t xml:space="preserve">144201         </t>
  </si>
  <si>
    <t xml:space="preserve">144202         </t>
  </si>
  <si>
    <t xml:space="preserve">144401         </t>
  </si>
  <si>
    <t xml:space="preserve">144701         </t>
  </si>
  <si>
    <t xml:space="preserve">1448I01        </t>
  </si>
  <si>
    <t xml:space="preserve">145301         </t>
  </si>
  <si>
    <t xml:space="preserve">145302         </t>
  </si>
  <si>
    <t xml:space="preserve">145303         </t>
  </si>
  <si>
    <t xml:space="preserve">146101         </t>
  </si>
  <si>
    <t xml:space="preserve">146102         </t>
  </si>
  <si>
    <t xml:space="preserve">146901         </t>
  </si>
  <si>
    <t xml:space="preserve">147501         </t>
  </si>
  <si>
    <t xml:space="preserve">147601         </t>
  </si>
  <si>
    <t xml:space="preserve">147602         </t>
  </si>
  <si>
    <t xml:space="preserve">147603         </t>
  </si>
  <si>
    <t xml:space="preserve">147801         </t>
  </si>
  <si>
    <t xml:space="preserve">148001         </t>
  </si>
  <si>
    <t xml:space="preserve">148301         </t>
  </si>
  <si>
    <t xml:space="preserve">6"   GAS  MAINS               </t>
  </si>
  <si>
    <t xml:space="preserve">149201         </t>
  </si>
  <si>
    <t xml:space="preserve">149202         </t>
  </si>
  <si>
    <t xml:space="preserve">149203         </t>
  </si>
  <si>
    <t xml:space="preserve">149801         </t>
  </si>
  <si>
    <t xml:space="preserve">2" ANS UNDER SERVICES         </t>
  </si>
  <si>
    <t xml:space="preserve">150001         </t>
  </si>
  <si>
    <t xml:space="preserve">150401         </t>
  </si>
  <si>
    <t xml:space="preserve">2"  AND GAS MAINS             </t>
  </si>
  <si>
    <t xml:space="preserve">150501         </t>
  </si>
  <si>
    <t xml:space="preserve">151101         </t>
  </si>
  <si>
    <t xml:space="preserve">2"  AND  UNDER SERVICES       </t>
  </si>
  <si>
    <t xml:space="preserve">151401         </t>
  </si>
  <si>
    <t xml:space="preserve">151601         </t>
  </si>
  <si>
    <t xml:space="preserve">151701         </t>
  </si>
  <si>
    <t xml:space="preserve">151801         </t>
  </si>
  <si>
    <t xml:space="preserve">151901         </t>
  </si>
  <si>
    <t xml:space="preserve">152301         </t>
  </si>
  <si>
    <t xml:space="preserve">152701         </t>
  </si>
  <si>
    <t xml:space="preserve">152801         </t>
  </si>
  <si>
    <t xml:space="preserve">153001         </t>
  </si>
  <si>
    <t xml:space="preserve">153002         </t>
  </si>
  <si>
    <t xml:space="preserve">153301         </t>
  </si>
  <si>
    <t xml:space="preserve">153501         </t>
  </si>
  <si>
    <t xml:space="preserve">153701         </t>
  </si>
  <si>
    <t xml:space="preserve">154001         </t>
  </si>
  <si>
    <t xml:space="preserve">154101         </t>
  </si>
  <si>
    <t xml:space="preserve"> 2" GAS MAINS                 </t>
  </si>
  <si>
    <t xml:space="preserve">154201         </t>
  </si>
  <si>
    <t xml:space="preserve">154601         </t>
  </si>
  <si>
    <t xml:space="preserve">154701         </t>
  </si>
  <si>
    <t xml:space="preserve">154702         </t>
  </si>
  <si>
    <t xml:space="preserve">154703         </t>
  </si>
  <si>
    <t xml:space="preserve">155401         </t>
  </si>
  <si>
    <t xml:space="preserve">155801         </t>
  </si>
  <si>
    <t xml:space="preserve">155802         </t>
  </si>
  <si>
    <t xml:space="preserve">155901         </t>
  </si>
  <si>
    <t xml:space="preserve">155902         </t>
  </si>
  <si>
    <t xml:space="preserve">156401         </t>
  </si>
  <si>
    <t xml:space="preserve">156801         </t>
  </si>
  <si>
    <t xml:space="preserve">157001         </t>
  </si>
  <si>
    <t xml:space="preserve">158201         </t>
  </si>
  <si>
    <t xml:space="preserve">4"    GAS MAINS               </t>
  </si>
  <si>
    <t xml:space="preserve">158401         </t>
  </si>
  <si>
    <t xml:space="preserve">158601         </t>
  </si>
  <si>
    <t xml:space="preserve">159001         </t>
  </si>
  <si>
    <t xml:space="preserve">159002         </t>
  </si>
  <si>
    <t xml:space="preserve">159101         </t>
  </si>
  <si>
    <t xml:space="preserve">4"  GAS SERVICES              </t>
  </si>
  <si>
    <t xml:space="preserve">159501         </t>
  </si>
  <si>
    <t xml:space="preserve">159601         </t>
  </si>
  <si>
    <t xml:space="preserve">160801         </t>
  </si>
  <si>
    <t xml:space="preserve">161001         </t>
  </si>
  <si>
    <t xml:space="preserve">16101          </t>
  </si>
  <si>
    <t xml:space="preserve">161401         </t>
  </si>
  <si>
    <t xml:space="preserve">161402         </t>
  </si>
  <si>
    <t xml:space="preserve">8 " GAS MAINS                 </t>
  </si>
  <si>
    <t xml:space="preserve">161701         </t>
  </si>
  <si>
    <t xml:space="preserve">161702         </t>
  </si>
  <si>
    <t xml:space="preserve"> 6"  GAS MAINS                </t>
  </si>
  <si>
    <t xml:space="preserve">162701         </t>
  </si>
  <si>
    <t xml:space="preserve">163401         </t>
  </si>
  <si>
    <t xml:space="preserve">163601         </t>
  </si>
  <si>
    <t xml:space="preserve">163701         </t>
  </si>
  <si>
    <t xml:space="preserve">165601         </t>
  </si>
  <si>
    <t xml:space="preserve">166501         </t>
  </si>
  <si>
    <t xml:space="preserve">166701         </t>
  </si>
  <si>
    <t xml:space="preserve">166901         </t>
  </si>
  <si>
    <t xml:space="preserve">167001         </t>
  </si>
  <si>
    <t xml:space="preserve">167101         </t>
  </si>
  <si>
    <t xml:space="preserve">167102         </t>
  </si>
  <si>
    <t xml:space="preserve">167301         </t>
  </si>
  <si>
    <t xml:space="preserve">167401         </t>
  </si>
  <si>
    <t xml:space="preserve">167402         </t>
  </si>
  <si>
    <t xml:space="preserve">168901         </t>
  </si>
  <si>
    <t xml:space="preserve">169801         </t>
  </si>
  <si>
    <t xml:space="preserve">169802         </t>
  </si>
  <si>
    <t xml:space="preserve">170801         </t>
  </si>
  <si>
    <t xml:space="preserve">171301         </t>
  </si>
  <si>
    <t xml:space="preserve">171302         </t>
  </si>
  <si>
    <t xml:space="preserve">171303         </t>
  </si>
  <si>
    <t xml:space="preserve">172601         </t>
  </si>
  <si>
    <t xml:space="preserve">173701         </t>
  </si>
  <si>
    <t xml:space="preserve">173702         </t>
  </si>
  <si>
    <t xml:space="preserve">173703         </t>
  </si>
  <si>
    <t xml:space="preserve">174301         </t>
  </si>
  <si>
    <t xml:space="preserve">174302         </t>
  </si>
  <si>
    <t xml:space="preserve">174303         </t>
  </si>
  <si>
    <t xml:space="preserve">174701         </t>
  </si>
  <si>
    <t xml:space="preserve">175101         </t>
  </si>
  <si>
    <t xml:space="preserve">2"  AND  UNDER GAS MAINS      </t>
  </si>
  <si>
    <t xml:space="preserve">175401         </t>
  </si>
  <si>
    <t xml:space="preserve">176001         </t>
  </si>
  <si>
    <t xml:space="preserve">176801         </t>
  </si>
  <si>
    <t xml:space="preserve">176802         </t>
  </si>
  <si>
    <t xml:space="preserve">176901         </t>
  </si>
  <si>
    <t xml:space="preserve">2" AND UNDER GAS MAINS        </t>
  </si>
  <si>
    <t xml:space="preserve">177801         </t>
  </si>
  <si>
    <t xml:space="preserve">178001         </t>
  </si>
  <si>
    <t xml:space="preserve">178501         </t>
  </si>
  <si>
    <t xml:space="preserve">178601         </t>
  </si>
  <si>
    <t xml:space="preserve">0213004        </t>
  </si>
  <si>
    <t xml:space="preserve">0213005        </t>
  </si>
  <si>
    <t xml:space="preserve">0213006        </t>
  </si>
  <si>
    <t xml:space="preserve">0213007        </t>
  </si>
  <si>
    <t xml:space="preserve">0213008        </t>
  </si>
  <si>
    <t xml:space="preserve">0213009        </t>
  </si>
  <si>
    <t xml:space="preserve">0213010        </t>
  </si>
  <si>
    <t xml:space="preserve">02130106       </t>
  </si>
  <si>
    <t xml:space="preserve">02130107       </t>
  </si>
  <si>
    <t xml:space="preserve">02130108       </t>
  </si>
  <si>
    <t xml:space="preserve">02130109       </t>
  </si>
  <si>
    <t xml:space="preserve">0213011        </t>
  </si>
  <si>
    <t xml:space="preserve">02130110       </t>
  </si>
  <si>
    <t xml:space="preserve">02130111       </t>
  </si>
  <si>
    <t xml:space="preserve">0213012        </t>
  </si>
  <si>
    <t xml:space="preserve">02130205       </t>
  </si>
  <si>
    <t xml:space="preserve">02130206       </t>
  </si>
  <si>
    <t xml:space="preserve">02130207       </t>
  </si>
  <si>
    <t xml:space="preserve">2" &amp;  UNDER SERVICES          </t>
  </si>
  <si>
    <t xml:space="preserve">02130208       </t>
  </si>
  <si>
    <t xml:space="preserve">02130209       </t>
  </si>
  <si>
    <t xml:space="preserve">02130210       </t>
  </si>
  <si>
    <t xml:space="preserve">02130211       </t>
  </si>
  <si>
    <t xml:space="preserve">021303         </t>
  </si>
  <si>
    <t xml:space="preserve">02130302       </t>
  </si>
  <si>
    <t xml:space="preserve">02130305       </t>
  </si>
  <si>
    <t xml:space="preserve">02130306       </t>
  </si>
  <si>
    <t xml:space="preserve">02130307       </t>
  </si>
  <si>
    <t xml:space="preserve">02130308       </t>
  </si>
  <si>
    <t xml:space="preserve">02130309       </t>
  </si>
  <si>
    <t xml:space="preserve">02130310       </t>
  </si>
  <si>
    <t xml:space="preserve">02130311       </t>
  </si>
  <si>
    <t xml:space="preserve">02130405       </t>
  </si>
  <si>
    <t xml:space="preserve">02130406       </t>
  </si>
  <si>
    <t xml:space="preserve">02130407       </t>
  </si>
  <si>
    <t xml:space="preserve">02130408       </t>
  </si>
  <si>
    <t xml:space="preserve">02130409       </t>
  </si>
  <si>
    <t xml:space="preserve">02130410       </t>
  </si>
  <si>
    <t xml:space="preserve">02130411       </t>
  </si>
  <si>
    <t xml:space="preserve">02130505       </t>
  </si>
  <si>
    <t xml:space="preserve">02130506       </t>
  </si>
  <si>
    <t xml:space="preserve">02130507       </t>
  </si>
  <si>
    <t xml:space="preserve">02130508       </t>
  </si>
  <si>
    <t xml:space="preserve">2"  &amp;  UNDER SERVICES         </t>
  </si>
  <si>
    <t xml:space="preserve">02130509       </t>
  </si>
  <si>
    <t xml:space="preserve">02130510       </t>
  </si>
  <si>
    <t xml:space="preserve">02130605       </t>
  </si>
  <si>
    <t xml:space="preserve">02130606       </t>
  </si>
  <si>
    <t xml:space="preserve">02130607       </t>
  </si>
  <si>
    <t xml:space="preserve">02130608       </t>
  </si>
  <si>
    <t xml:space="preserve">2"  &amp; UNDER SERVICES          </t>
  </si>
  <si>
    <t xml:space="preserve">0213060802     </t>
  </si>
  <si>
    <t xml:space="preserve">02130609       </t>
  </si>
  <si>
    <t xml:space="preserve">02130610       </t>
  </si>
  <si>
    <t xml:space="preserve">02130706       </t>
  </si>
  <si>
    <t xml:space="preserve">02130709       </t>
  </si>
  <si>
    <t xml:space="preserve">02130710       </t>
  </si>
  <si>
    <t xml:space="preserve">02130805       </t>
  </si>
  <si>
    <t xml:space="preserve">02130806       </t>
  </si>
  <si>
    <t xml:space="preserve">02130807       </t>
  </si>
  <si>
    <t xml:space="preserve">02130808       </t>
  </si>
  <si>
    <t xml:space="preserve">02130809       </t>
  </si>
  <si>
    <t xml:space="preserve">02130810       </t>
  </si>
  <si>
    <t xml:space="preserve">02130906       </t>
  </si>
  <si>
    <t xml:space="preserve">02130907       </t>
  </si>
  <si>
    <t xml:space="preserve">02130908       </t>
  </si>
  <si>
    <t xml:space="preserve">02130909       </t>
  </si>
  <si>
    <t xml:space="preserve">02130910       </t>
  </si>
  <si>
    <t xml:space="preserve">2"  AND UNDER  SERVICES       </t>
  </si>
  <si>
    <t xml:space="preserve">02131006       </t>
  </si>
  <si>
    <t xml:space="preserve">02131007       </t>
  </si>
  <si>
    <t xml:space="preserve">02131008       </t>
  </si>
  <si>
    <t xml:space="preserve">02131009       </t>
  </si>
  <si>
    <t xml:space="preserve">2"  AND  UNDER GAS SERVICES   </t>
  </si>
  <si>
    <t xml:space="preserve">02131010       </t>
  </si>
  <si>
    <t xml:space="preserve">02131105       </t>
  </si>
  <si>
    <t xml:space="preserve">02131106       </t>
  </si>
  <si>
    <t xml:space="preserve">02131107       </t>
  </si>
  <si>
    <t xml:space="preserve">02131108       </t>
  </si>
  <si>
    <t xml:space="preserve">02131109       </t>
  </si>
  <si>
    <t xml:space="preserve">02131110       </t>
  </si>
  <si>
    <t xml:space="preserve">02131205       </t>
  </si>
  <si>
    <t xml:space="preserve">02131206       </t>
  </si>
  <si>
    <t xml:space="preserve">02131207       </t>
  </si>
  <si>
    <t xml:space="preserve">02131208       </t>
  </si>
  <si>
    <t xml:space="preserve">02131209       </t>
  </si>
  <si>
    <t xml:space="preserve">02131210       </t>
  </si>
  <si>
    <t xml:space="preserve">0239001        </t>
  </si>
  <si>
    <t xml:space="preserve">SPRAQUE 3A CASE METERS        </t>
  </si>
  <si>
    <t xml:space="preserve">2510    </t>
  </si>
  <si>
    <t xml:space="preserve">0239002        </t>
  </si>
  <si>
    <t xml:space="preserve">0239003        </t>
  </si>
  <si>
    <t xml:space="preserve">#1000/ 5A SPRAQUE METERS      </t>
  </si>
  <si>
    <t xml:space="preserve">2511    </t>
  </si>
  <si>
    <t xml:space="preserve">0239004        </t>
  </si>
  <si>
    <t xml:space="preserve">0239005        </t>
  </si>
  <si>
    <t xml:space="preserve"># AL 5000 GAS METERS          </t>
  </si>
  <si>
    <t xml:space="preserve">2516    </t>
  </si>
  <si>
    <t xml:space="preserve">0239006        </t>
  </si>
  <si>
    <t>175 ROCKWELL,R-200 ROCKWELL, 1</t>
  </si>
  <si>
    <t xml:space="preserve">2520    </t>
  </si>
  <si>
    <t xml:space="preserve">0239007        </t>
  </si>
  <si>
    <t xml:space="preserve">0239008        </t>
  </si>
  <si>
    <t xml:space="preserve">35 B METER, 750 ROCKWELL      </t>
  </si>
  <si>
    <t xml:space="preserve">2521    </t>
  </si>
  <si>
    <t xml:space="preserve">0239009        </t>
  </si>
  <si>
    <t xml:space="preserve">0239010        </t>
  </si>
  <si>
    <t xml:space="preserve">#5000 ROCKWELL                </t>
  </si>
  <si>
    <t xml:space="preserve">2522    </t>
  </si>
  <si>
    <t xml:space="preserve">02390100401    </t>
  </si>
  <si>
    <t xml:space="preserve">02390100402    </t>
  </si>
  <si>
    <t xml:space="preserve">02390100403    </t>
  </si>
  <si>
    <t xml:space="preserve">02390100404    </t>
  </si>
  <si>
    <t xml:space="preserve">02390100405    </t>
  </si>
  <si>
    <t xml:space="preserve">02390100406    </t>
  </si>
  <si>
    <t xml:space="preserve">02390100501    </t>
  </si>
  <si>
    <t xml:space="preserve">02390104       </t>
  </si>
  <si>
    <t xml:space="preserve">0239010501     </t>
  </si>
  <si>
    <t xml:space="preserve">0239010502     </t>
  </si>
  <si>
    <t xml:space="preserve">0239010503     </t>
  </si>
  <si>
    <t xml:space="preserve">0239010504     </t>
  </si>
  <si>
    <t xml:space="preserve">0239010505     </t>
  </si>
  <si>
    <t xml:space="preserve">02390107       </t>
  </si>
  <si>
    <t xml:space="preserve">GAS METERS/INFRASTURE         </t>
  </si>
  <si>
    <t xml:space="preserve">02390108       </t>
  </si>
  <si>
    <t xml:space="preserve">02390109       </t>
  </si>
  <si>
    <t xml:space="preserve">0239011        </t>
  </si>
  <si>
    <t xml:space="preserve">02390110       </t>
  </si>
  <si>
    <t xml:space="preserve">02390110401    </t>
  </si>
  <si>
    <t xml:space="preserve">02390110402    </t>
  </si>
  <si>
    <t xml:space="preserve">02390110403    </t>
  </si>
  <si>
    <t xml:space="preserve">02390110404    </t>
  </si>
  <si>
    <t xml:space="preserve">02390110501    </t>
  </si>
  <si>
    <t xml:space="preserve">0239012        </t>
  </si>
  <si>
    <t xml:space="preserve">#10000 ROCKWELL               </t>
  </si>
  <si>
    <t xml:space="preserve">2523    </t>
  </si>
  <si>
    <t xml:space="preserve">02390120401    </t>
  </si>
  <si>
    <t xml:space="preserve">02390120402    </t>
  </si>
  <si>
    <t xml:space="preserve">02390120403    </t>
  </si>
  <si>
    <t xml:space="preserve">02390120404    </t>
  </si>
  <si>
    <t xml:space="preserve">02390120405    </t>
  </si>
  <si>
    <t xml:space="preserve">02390120406    </t>
  </si>
  <si>
    <t xml:space="preserve">02390120407    </t>
  </si>
  <si>
    <t xml:space="preserve">02390120501    </t>
  </si>
  <si>
    <t xml:space="preserve">0239013        </t>
  </si>
  <si>
    <t xml:space="preserve">0239014        </t>
  </si>
  <si>
    <t xml:space="preserve">TPL-9, 3" ROCKWELL            </t>
  </si>
  <si>
    <t xml:space="preserve">2526    </t>
  </si>
  <si>
    <t xml:space="preserve">0239015        </t>
  </si>
  <si>
    <t xml:space="preserve">T-60 8" TURBOMETER            </t>
  </si>
  <si>
    <t xml:space="preserve">2530    </t>
  </si>
  <si>
    <t xml:space="preserve">0239016        </t>
  </si>
  <si>
    <t xml:space="preserve">ROMET 1500                    </t>
  </si>
  <si>
    <t xml:space="preserve">2540    </t>
  </si>
  <si>
    <t xml:space="preserve">0239017        </t>
  </si>
  <si>
    <t xml:space="preserve">5/8"                          </t>
  </si>
  <si>
    <t xml:space="preserve">2618    </t>
  </si>
  <si>
    <t xml:space="preserve">02390204       </t>
  </si>
  <si>
    <t xml:space="preserve">0239020501     </t>
  </si>
  <si>
    <t xml:space="preserve">0239020502     </t>
  </si>
  <si>
    <t xml:space="preserve">0239020601     </t>
  </si>
  <si>
    <t xml:space="preserve">02390207       </t>
  </si>
  <si>
    <t xml:space="preserve">02390209       </t>
  </si>
  <si>
    <t xml:space="preserve">02390304       </t>
  </si>
  <si>
    <t xml:space="preserve">0239030501     </t>
  </si>
  <si>
    <t xml:space="preserve">0239030502     </t>
  </si>
  <si>
    <t xml:space="preserve">0239030503     </t>
  </si>
  <si>
    <t xml:space="preserve">0239030601     </t>
  </si>
  <si>
    <t xml:space="preserve">02390307       </t>
  </si>
  <si>
    <t xml:space="preserve">02390308       </t>
  </si>
  <si>
    <t xml:space="preserve">02390404       </t>
  </si>
  <si>
    <t xml:space="preserve">0239040501     </t>
  </si>
  <si>
    <t xml:space="preserve">0239040502     </t>
  </si>
  <si>
    <t xml:space="preserve">0239040503     </t>
  </si>
  <si>
    <t xml:space="preserve">0239040601     </t>
  </si>
  <si>
    <t xml:space="preserve">30" MAIN                      </t>
  </si>
  <si>
    <t xml:space="preserve">5213    </t>
  </si>
  <si>
    <t xml:space="preserve">02390407       </t>
  </si>
  <si>
    <t xml:space="preserve">02390409       </t>
  </si>
  <si>
    <t xml:space="preserve">02390504       </t>
  </si>
  <si>
    <t xml:space="preserve">0239050501     </t>
  </si>
  <si>
    <t xml:space="preserve">0239050502     </t>
  </si>
  <si>
    <t xml:space="preserve">0239050601     </t>
  </si>
  <si>
    <t xml:space="preserve">02390507       </t>
  </si>
  <si>
    <t xml:space="preserve">02390508       </t>
  </si>
  <si>
    <t xml:space="preserve">02390509       </t>
  </si>
  <si>
    <t xml:space="preserve">02390603       </t>
  </si>
  <si>
    <t xml:space="preserve">0239060401     </t>
  </si>
  <si>
    <t xml:space="preserve">0239060402     </t>
  </si>
  <si>
    <t xml:space="preserve">0239060403     </t>
  </si>
  <si>
    <t xml:space="preserve">0239060501     </t>
  </si>
  <si>
    <t xml:space="preserve">02390703       </t>
  </si>
  <si>
    <t xml:space="preserve">0239070401     </t>
  </si>
  <si>
    <t xml:space="preserve">0239070402     </t>
  </si>
  <si>
    <t xml:space="preserve">0239070403     </t>
  </si>
  <si>
    <t xml:space="preserve">0239070501     </t>
  </si>
  <si>
    <t xml:space="preserve">02390706       </t>
  </si>
  <si>
    <t xml:space="preserve">02390710       </t>
  </si>
  <si>
    <t xml:space="preserve">02390803       </t>
  </si>
  <si>
    <t xml:space="preserve">0239080401     </t>
  </si>
  <si>
    <t xml:space="preserve">0239080402     </t>
  </si>
  <si>
    <t xml:space="preserve">0239080403     </t>
  </si>
  <si>
    <t xml:space="preserve">02390807       </t>
  </si>
  <si>
    <t xml:space="preserve">02390903       </t>
  </si>
  <si>
    <t xml:space="preserve">0239090501     </t>
  </si>
  <si>
    <t xml:space="preserve">02390908       </t>
  </si>
  <si>
    <t xml:space="preserve">02390910       </t>
  </si>
  <si>
    <t xml:space="preserve">02391003       </t>
  </si>
  <si>
    <t xml:space="preserve">02391006       </t>
  </si>
  <si>
    <t xml:space="preserve">02391008       </t>
  </si>
  <si>
    <t xml:space="preserve">02391010       </t>
  </si>
  <si>
    <t xml:space="preserve">02391103       </t>
  </si>
  <si>
    <t xml:space="preserve">02391107       </t>
  </si>
  <si>
    <t xml:space="preserve">0239110702     </t>
  </si>
  <si>
    <t xml:space="preserve">02391108       </t>
  </si>
  <si>
    <t xml:space="preserve">02391203       </t>
  </si>
  <si>
    <t xml:space="preserve">02391206       </t>
  </si>
  <si>
    <t xml:space="preserve">GAS METERS INFRASTURE         </t>
  </si>
  <si>
    <t xml:space="preserve">02391208       </t>
  </si>
  <si>
    <t xml:space="preserve">0239O106       </t>
  </si>
  <si>
    <t xml:space="preserve">0245001        </t>
  </si>
  <si>
    <t xml:space="preserve">3" &amp; UNDER RRGULATORS         </t>
  </si>
  <si>
    <t xml:space="preserve">2700    </t>
  </si>
  <si>
    <t xml:space="preserve">0245002        </t>
  </si>
  <si>
    <t xml:space="preserve">0245010501     </t>
  </si>
  <si>
    <t xml:space="preserve">02450108       </t>
  </si>
  <si>
    <t xml:space="preserve">02450109       </t>
  </si>
  <si>
    <t xml:space="preserve">02450110401    </t>
  </si>
  <si>
    <t xml:space="preserve">02450120401    </t>
  </si>
  <si>
    <t xml:space="preserve">02450301       </t>
  </si>
  <si>
    <t xml:space="preserve">3/4" X 3/4" TYPE KR/HOUSE     </t>
  </si>
  <si>
    <t xml:space="preserve">2719    </t>
  </si>
  <si>
    <t xml:space="preserve">02450302       </t>
  </si>
  <si>
    <t xml:space="preserve">1 1/4" X 1 1/4" TYPE KR/HOUSE </t>
  </si>
  <si>
    <t xml:space="preserve">2722    </t>
  </si>
  <si>
    <t xml:space="preserve">02450303       </t>
  </si>
  <si>
    <t xml:space="preserve">02450304       </t>
  </si>
  <si>
    <t xml:space="preserve">2" REGULATOR/HOUSE            </t>
  </si>
  <si>
    <t xml:space="preserve">2725    </t>
  </si>
  <si>
    <t xml:space="preserve">02450305       </t>
  </si>
  <si>
    <t xml:space="preserve">1" REGULATOR/HOUSE            </t>
  </si>
  <si>
    <t xml:space="preserve">2731    </t>
  </si>
  <si>
    <t xml:space="preserve">02450306       </t>
  </si>
  <si>
    <t xml:space="preserve">02450307       </t>
  </si>
  <si>
    <t xml:space="preserve">02450409       </t>
  </si>
  <si>
    <t xml:space="preserve">0245060401     </t>
  </si>
  <si>
    <t xml:space="preserve">02450808       </t>
  </si>
  <si>
    <t xml:space="preserve">02450910       </t>
  </si>
  <si>
    <t xml:space="preserve">02451004       </t>
  </si>
  <si>
    <t xml:space="preserve">02451008       </t>
  </si>
  <si>
    <t xml:space="preserve">02451207       </t>
  </si>
  <si>
    <t xml:space="preserve">GAS REGULATORS/INFRASTURE     </t>
  </si>
  <si>
    <t xml:space="preserve">02451208       </t>
  </si>
  <si>
    <t xml:space="preserve">0250004        </t>
  </si>
  <si>
    <t xml:space="preserve">0250005        </t>
  </si>
  <si>
    <t xml:space="preserve">0250006        </t>
  </si>
  <si>
    <t xml:space="preserve">0250007        </t>
  </si>
  <si>
    <t xml:space="preserve">0250008        </t>
  </si>
  <si>
    <t xml:space="preserve">0250010        </t>
  </si>
  <si>
    <t xml:space="preserve">02500106       </t>
  </si>
  <si>
    <t xml:space="preserve">02500107       </t>
  </si>
  <si>
    <t xml:space="preserve">02500108       </t>
  </si>
  <si>
    <t xml:space="preserve">02500109       </t>
  </si>
  <si>
    <t xml:space="preserve">02500110       </t>
  </si>
  <si>
    <t xml:space="preserve">0250012        </t>
  </si>
  <si>
    <t xml:space="preserve">0250014        </t>
  </si>
  <si>
    <t xml:space="preserve">0250015        </t>
  </si>
  <si>
    <t xml:space="preserve">0250016        </t>
  </si>
  <si>
    <t xml:space="preserve">0250020601     </t>
  </si>
  <si>
    <t xml:space="preserve">02500208       </t>
  </si>
  <si>
    <t xml:space="preserve">02500209       </t>
  </si>
  <si>
    <t xml:space="preserve">02500210       </t>
  </si>
  <si>
    <t xml:space="preserve">025003         </t>
  </si>
  <si>
    <t xml:space="preserve">02500306       </t>
  </si>
  <si>
    <t xml:space="preserve">02500308       </t>
  </si>
  <si>
    <t xml:space="preserve">02500309       </t>
  </si>
  <si>
    <t xml:space="preserve">02500311       </t>
  </si>
  <si>
    <t xml:space="preserve">0250040601     </t>
  </si>
  <si>
    <t xml:space="preserve">02500409       </t>
  </si>
  <si>
    <t xml:space="preserve">02500410       </t>
  </si>
  <si>
    <t xml:space="preserve">02500411       </t>
  </si>
  <si>
    <t xml:space="preserve">02500507       </t>
  </si>
  <si>
    <t xml:space="preserve">02500508       </t>
  </si>
  <si>
    <t xml:space="preserve">02500509       </t>
  </si>
  <si>
    <t xml:space="preserve">02500510       </t>
  </si>
  <si>
    <t xml:space="preserve">02500605       </t>
  </si>
  <si>
    <t xml:space="preserve">02500606       </t>
  </si>
  <si>
    <t xml:space="preserve">02500608       </t>
  </si>
  <si>
    <t xml:space="preserve">02500610       </t>
  </si>
  <si>
    <t xml:space="preserve">02500806       </t>
  </si>
  <si>
    <t xml:space="preserve">02500807       </t>
  </si>
  <si>
    <t xml:space="preserve">02500810       </t>
  </si>
  <si>
    <t xml:space="preserve">02500905       </t>
  </si>
  <si>
    <t xml:space="preserve">02500906       </t>
  </si>
  <si>
    <t xml:space="preserve">02500907       </t>
  </si>
  <si>
    <t xml:space="preserve">02500908       </t>
  </si>
  <si>
    <t xml:space="preserve">02501006       </t>
  </si>
  <si>
    <t xml:space="preserve">02501007       </t>
  </si>
  <si>
    <t xml:space="preserve">02501010       </t>
  </si>
  <si>
    <t xml:space="preserve">02501105       </t>
  </si>
  <si>
    <t xml:space="preserve">02501106A      </t>
  </si>
  <si>
    <t xml:space="preserve">02501107       </t>
  </si>
  <si>
    <t xml:space="preserve">02501108       </t>
  </si>
  <si>
    <t xml:space="preserve">02501109       </t>
  </si>
  <si>
    <t xml:space="preserve">02501110       </t>
  </si>
  <si>
    <t xml:space="preserve">02501206       </t>
  </si>
  <si>
    <t xml:space="preserve">02501207       </t>
  </si>
  <si>
    <t xml:space="preserve">02501208       </t>
  </si>
  <si>
    <t xml:space="preserve">0250407        </t>
  </si>
  <si>
    <t xml:space="preserve">0252001        </t>
  </si>
  <si>
    <t xml:space="preserve">0252002        </t>
  </si>
  <si>
    <t xml:space="preserve">0252005        </t>
  </si>
  <si>
    <t xml:space="preserve">0252006        </t>
  </si>
  <si>
    <t xml:space="preserve">0252007        </t>
  </si>
  <si>
    <t xml:space="preserve">0252008        </t>
  </si>
  <si>
    <t xml:space="preserve">0252009        </t>
  </si>
  <si>
    <t xml:space="preserve">025200906      </t>
  </si>
  <si>
    <t xml:space="preserve">0252010        </t>
  </si>
  <si>
    <t xml:space="preserve">02520106       </t>
  </si>
  <si>
    <t xml:space="preserve">02520107       </t>
  </si>
  <si>
    <t xml:space="preserve">02520108       </t>
  </si>
  <si>
    <t xml:space="preserve">02520109       </t>
  </si>
  <si>
    <t xml:space="preserve">0252011        </t>
  </si>
  <si>
    <t xml:space="preserve">02520110       </t>
  </si>
  <si>
    <t xml:space="preserve">2" &amp; UNDER  SERVICES          </t>
  </si>
  <si>
    <t xml:space="preserve">02520110501    </t>
  </si>
  <si>
    <t xml:space="preserve">02520111       </t>
  </si>
  <si>
    <t xml:space="preserve">0252012        </t>
  </si>
  <si>
    <t xml:space="preserve">025201206      </t>
  </si>
  <si>
    <t xml:space="preserve">0252013        </t>
  </si>
  <si>
    <t xml:space="preserve">0252014        </t>
  </si>
  <si>
    <t xml:space="preserve">0252020601     </t>
  </si>
  <si>
    <t xml:space="preserve">02520207       </t>
  </si>
  <si>
    <t xml:space="preserve">02520209       </t>
  </si>
  <si>
    <t xml:space="preserve">02520210       </t>
  </si>
  <si>
    <t xml:space="preserve">02520211       </t>
  </si>
  <si>
    <t xml:space="preserve">025203         </t>
  </si>
  <si>
    <t xml:space="preserve">02520302       </t>
  </si>
  <si>
    <t xml:space="preserve">02520306       </t>
  </si>
  <si>
    <t xml:space="preserve">02520307       </t>
  </si>
  <si>
    <t xml:space="preserve">02520310       </t>
  </si>
  <si>
    <t xml:space="preserve">02520311       </t>
  </si>
  <si>
    <t xml:space="preserve">0252040601     </t>
  </si>
  <si>
    <t xml:space="preserve">02520407       </t>
  </si>
  <si>
    <t xml:space="preserve">02520409       </t>
  </si>
  <si>
    <t xml:space="preserve">02520410       </t>
  </si>
  <si>
    <t xml:space="preserve">02520411       </t>
  </si>
  <si>
    <t xml:space="preserve">02520506       </t>
  </si>
  <si>
    <t xml:space="preserve">02520507       </t>
  </si>
  <si>
    <t xml:space="preserve">02520508       </t>
  </si>
  <si>
    <t xml:space="preserve">02520509       </t>
  </si>
  <si>
    <t xml:space="preserve">02520510       </t>
  </si>
  <si>
    <t xml:space="preserve">02520604       </t>
  </si>
  <si>
    <t xml:space="preserve">02520606       </t>
  </si>
  <si>
    <t xml:space="preserve">02520607       </t>
  </si>
  <si>
    <t xml:space="preserve">02520608       </t>
  </si>
  <si>
    <t xml:space="preserve">02520609       </t>
  </si>
  <si>
    <t xml:space="preserve">02520610       </t>
  </si>
  <si>
    <t xml:space="preserve">02520705       </t>
  </si>
  <si>
    <t xml:space="preserve">02520708       </t>
  </si>
  <si>
    <t xml:space="preserve">02520709       </t>
  </si>
  <si>
    <t xml:space="preserve">02520710       </t>
  </si>
  <si>
    <t xml:space="preserve">0252080501     </t>
  </si>
  <si>
    <t xml:space="preserve">02520807       </t>
  </si>
  <si>
    <t xml:space="preserve">02520808       </t>
  </si>
  <si>
    <t xml:space="preserve">02520809       </t>
  </si>
  <si>
    <t xml:space="preserve">02520905       </t>
  </si>
  <si>
    <t xml:space="preserve">02520909       </t>
  </si>
  <si>
    <t xml:space="preserve">02520O806      </t>
  </si>
  <si>
    <t xml:space="preserve">02521005       </t>
  </si>
  <si>
    <t xml:space="preserve">02521007       </t>
  </si>
  <si>
    <t xml:space="preserve">02521010       </t>
  </si>
  <si>
    <t xml:space="preserve">02521106       </t>
  </si>
  <si>
    <t xml:space="preserve">02521107       </t>
  </si>
  <si>
    <t xml:space="preserve">02521108       </t>
  </si>
  <si>
    <t xml:space="preserve">02521109       </t>
  </si>
  <si>
    <t xml:space="preserve">02521205       </t>
  </si>
  <si>
    <t xml:space="preserve">02521207       </t>
  </si>
  <si>
    <t xml:space="preserve">02521208       </t>
  </si>
  <si>
    <t xml:space="preserve">02521209       </t>
  </si>
  <si>
    <t xml:space="preserve">02521210       </t>
  </si>
  <si>
    <t xml:space="preserve">0252308        </t>
  </si>
  <si>
    <t xml:space="preserve">0421001        </t>
  </si>
  <si>
    <t xml:space="preserve">3" MAIN                       </t>
  </si>
  <si>
    <t xml:space="preserve">5202    </t>
  </si>
  <si>
    <t xml:space="preserve">0421002        </t>
  </si>
  <si>
    <t xml:space="preserve">0421003        </t>
  </si>
  <si>
    <t xml:space="preserve">4" MAIN                       </t>
  </si>
  <si>
    <t xml:space="preserve">5203    </t>
  </si>
  <si>
    <t xml:space="preserve">0421004        </t>
  </si>
  <si>
    <t xml:space="preserve">0421005        </t>
  </si>
  <si>
    <t xml:space="preserve">6" MAIN                       </t>
  </si>
  <si>
    <t xml:space="preserve">5204    </t>
  </si>
  <si>
    <t xml:space="preserve">0421006        </t>
  </si>
  <si>
    <t xml:space="preserve">0421007        </t>
  </si>
  <si>
    <t xml:space="preserve">8" MAIN                       </t>
  </si>
  <si>
    <t xml:space="preserve">5205    </t>
  </si>
  <si>
    <t xml:space="preserve">0421008        </t>
  </si>
  <si>
    <t xml:space="preserve">0421009        </t>
  </si>
  <si>
    <t xml:space="preserve">10" MAIN                      </t>
  </si>
  <si>
    <t xml:space="preserve">5206    </t>
  </si>
  <si>
    <t xml:space="preserve">0421010        </t>
  </si>
  <si>
    <t xml:space="preserve">04210109       </t>
  </si>
  <si>
    <t xml:space="preserve">0421011        </t>
  </si>
  <si>
    <t xml:space="preserve">12" MAIN                      </t>
  </si>
  <si>
    <t xml:space="preserve">5207    </t>
  </si>
  <si>
    <t xml:space="preserve">04210110       </t>
  </si>
  <si>
    <t xml:space="preserve">0421012        </t>
  </si>
  <si>
    <t xml:space="preserve">0421013        </t>
  </si>
  <si>
    <t xml:space="preserve">16" MAIN                      </t>
  </si>
  <si>
    <t xml:space="preserve">5209    </t>
  </si>
  <si>
    <t xml:space="preserve">04210206       </t>
  </si>
  <si>
    <t xml:space="preserve">04210211       </t>
  </si>
  <si>
    <t xml:space="preserve">04210311       </t>
  </si>
  <si>
    <t xml:space="preserve">04210410       </t>
  </si>
  <si>
    <t xml:space="preserve">04210411       </t>
  </si>
  <si>
    <t xml:space="preserve">04210608       </t>
  </si>
  <si>
    <t xml:space="preserve">04211010       </t>
  </si>
  <si>
    <t xml:space="preserve">4 GAS MAINS                   </t>
  </si>
  <si>
    <t xml:space="preserve">04211110       </t>
  </si>
  <si>
    <t xml:space="preserve">04211207       </t>
  </si>
  <si>
    <t xml:space="preserve">4" MAINS                      </t>
  </si>
  <si>
    <t xml:space="preserve">04211209       </t>
  </si>
  <si>
    <t xml:space="preserve">2391007        </t>
  </si>
  <si>
    <t xml:space="preserve">252O0706       </t>
  </si>
  <si>
    <t xml:space="preserve">OCT-05         </t>
  </si>
  <si>
    <t xml:space="preserve">SEP-05         </t>
  </si>
  <si>
    <t>Subtotal</t>
  </si>
  <si>
    <t xml:space="preserve"> Automated System</t>
  </si>
  <si>
    <t xml:space="preserve"> </t>
  </si>
  <si>
    <t>Structures &amp; Improvements</t>
  </si>
  <si>
    <t>Electric Gen &amp; Access Equip</t>
  </si>
  <si>
    <t>Petroleum Gas Equip</t>
  </si>
  <si>
    <t>Yard Connectors &amp; Misc Equip</t>
  </si>
  <si>
    <t>Other Gas Gen Equip</t>
  </si>
  <si>
    <t xml:space="preserve">Mains ETC </t>
  </si>
  <si>
    <t>Structures</t>
  </si>
  <si>
    <t>Regulators</t>
  </si>
  <si>
    <t>Misc Equip</t>
  </si>
  <si>
    <t>Services</t>
  </si>
  <si>
    <t>Meters</t>
  </si>
  <si>
    <t>House Regulators</t>
  </si>
  <si>
    <t>Industrial Mea 7 Reg. Equip</t>
  </si>
  <si>
    <t>Lab Equipment</t>
  </si>
  <si>
    <t>Communication Equipment</t>
  </si>
  <si>
    <t>Miscellanenous Equip</t>
  </si>
  <si>
    <t>Manual System</t>
  </si>
  <si>
    <t>Total Gas Accumulated Depreciation</t>
  </si>
  <si>
    <t>Plant in Service</t>
  </si>
  <si>
    <t>Current Year Depreciation</t>
  </si>
  <si>
    <t>Excludes CCNC Depreciation</t>
  </si>
  <si>
    <t>Difference</t>
  </si>
  <si>
    <t>Duplicated</t>
  </si>
  <si>
    <t xml:space="preserve">JVUT0911JUN     </t>
  </si>
  <si>
    <t>Retire Gas Meters</t>
  </si>
  <si>
    <t xml:space="preserve">JVUTO911APR     </t>
  </si>
  <si>
    <t xml:space="preserve">JVUTO911AUG     </t>
  </si>
  <si>
    <t xml:space="preserve">JVUTO911DEC     </t>
  </si>
  <si>
    <t xml:space="preserve">JVUTO911FEB     </t>
  </si>
  <si>
    <t xml:space="preserve">JVUTO911JAN     </t>
  </si>
  <si>
    <t xml:space="preserve">JVUTO911JUL     </t>
  </si>
  <si>
    <t xml:space="preserve">JVUTO911JUN     </t>
  </si>
  <si>
    <t xml:space="preserve">JVUTO911MAR     </t>
  </si>
  <si>
    <t xml:space="preserve">JVUTO911MAY     </t>
  </si>
  <si>
    <t xml:space="preserve">JVUTO911NOV     </t>
  </si>
  <si>
    <t xml:space="preserve">JVUTO911OCT12   </t>
  </si>
  <si>
    <t xml:space="preserve">JVUTO911SEPT    </t>
  </si>
  <si>
    <t>Subtotal Deletions</t>
  </si>
  <si>
    <t>Per CAFR</t>
  </si>
  <si>
    <t>Land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</si>
</sst>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sz val="10"/>
      <name val="MS Sans Serif"/>
      <family val="2"/>
    </font>
    <font>
      <sz val="6"/>
      <color indexed="8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40" fontId="4" fillId="0" borderId="0" applyFont="0" applyFill="0" applyBorder="0" applyAlignment="0" applyProtection="0"/>
    <xf numFmtId="0" fontId="6" fillId="0" borderId="0"/>
    <xf numFmtId="0" fontId="2" fillId="0" borderId="0"/>
    <xf numFmtId="0" fontId="2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0" fontId="0" fillId="0" borderId="0" xfId="0" applyNumberFormat="1"/>
    <xf numFmtId="40" fontId="1" fillId="0" borderId="0" xfId="0" applyNumberFormat="1" applyFont="1" applyAlignment="1">
      <alignment horizontal="center"/>
    </xf>
    <xf numFmtId="40" fontId="0" fillId="0" borderId="1" xfId="0" applyNumberFormat="1" applyBorder="1"/>
    <xf numFmtId="0" fontId="3" fillId="2" borderId="2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horizontal="center"/>
    </xf>
    <xf numFmtId="40" fontId="3" fillId="2" borderId="2" xfId="2" applyFont="1" applyFill="1" applyBorder="1" applyAlignment="1">
      <alignment horizontal="center"/>
    </xf>
    <xf numFmtId="0" fontId="5" fillId="3" borderId="0" xfId="1" applyFont="1" applyFill="1" applyAlignment="1">
      <alignment vertical="center"/>
    </xf>
    <xf numFmtId="0" fontId="7" fillId="4" borderId="3" xfId="3" applyFont="1" applyFill="1" applyBorder="1" applyAlignment="1">
      <alignment horizontal="left" vertical="center"/>
    </xf>
    <xf numFmtId="0" fontId="7" fillId="4" borderId="3" xfId="3" applyFont="1" applyFill="1" applyBorder="1" applyAlignment="1">
      <alignment horizontal="center" vertical="center"/>
    </xf>
    <xf numFmtId="40" fontId="7" fillId="4" borderId="3" xfId="2" applyFont="1" applyFill="1" applyBorder="1" applyAlignment="1">
      <alignment horizontal="right" vertical="center"/>
    </xf>
    <xf numFmtId="0" fontId="7" fillId="3" borderId="0" xfId="1" applyFont="1" applyFill="1" applyAlignment="1">
      <alignment vertical="center"/>
    </xf>
    <xf numFmtId="0" fontId="7" fillId="4" borderId="3" xfId="4" applyFont="1" applyFill="1" applyBorder="1" applyAlignment="1">
      <alignment horizontal="left" vertical="center"/>
    </xf>
    <xf numFmtId="0" fontId="7" fillId="4" borderId="3" xfId="5" applyFont="1" applyFill="1" applyBorder="1" applyAlignment="1">
      <alignment horizontal="left" vertical="center"/>
    </xf>
    <xf numFmtId="0" fontId="7" fillId="4" borderId="3" xfId="4" applyFont="1" applyFill="1" applyBorder="1" applyAlignment="1">
      <alignment horizontal="right" vertical="center"/>
    </xf>
    <xf numFmtId="0" fontId="2" fillId="0" borderId="0" xfId="1"/>
    <xf numFmtId="2" fontId="7" fillId="3" borderId="0" xfId="1" applyNumberFormat="1" applyFont="1" applyFill="1" applyAlignment="1">
      <alignment vertical="center"/>
    </xf>
    <xf numFmtId="0" fontId="2" fillId="0" borderId="0" xfId="1" applyAlignment="1">
      <alignment horizontal="center"/>
    </xf>
    <xf numFmtId="40" fontId="2" fillId="0" borderId="0" xfId="2" applyFont="1"/>
    <xf numFmtId="0" fontId="8" fillId="3" borderId="3" xfId="4" applyFont="1" applyFill="1" applyBorder="1" applyAlignment="1">
      <alignment horizontal="left" vertical="center"/>
    </xf>
    <xf numFmtId="0" fontId="8" fillId="3" borderId="4" xfId="4" applyFont="1" applyFill="1" applyBorder="1" applyAlignment="1">
      <alignment horizontal="center" vertical="center"/>
    </xf>
    <xf numFmtId="40" fontId="8" fillId="3" borderId="4" xfId="2" applyFont="1" applyFill="1" applyBorder="1" applyAlignment="1">
      <alignment horizontal="right" vertical="center"/>
    </xf>
    <xf numFmtId="40" fontId="8" fillId="3" borderId="3" xfId="2" applyFont="1" applyFill="1" applyBorder="1" applyAlignment="1">
      <alignment horizontal="right" vertical="center"/>
    </xf>
    <xf numFmtId="40" fontId="9" fillId="0" borderId="5" xfId="2" applyFont="1" applyBorder="1"/>
    <xf numFmtId="0" fontId="2" fillId="0" borderId="0" xfId="1" applyFill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40" fontId="2" fillId="0" borderId="0" xfId="2" applyFont="1" applyFill="1"/>
    <xf numFmtId="40" fontId="2" fillId="0" borderId="0" xfId="2" applyFont="1" applyBorder="1"/>
    <xf numFmtId="0" fontId="9" fillId="0" borderId="6" xfId="1" applyFont="1" applyBorder="1"/>
    <xf numFmtId="0" fontId="10" fillId="3" borderId="7" xfId="4" applyFont="1" applyFill="1" applyBorder="1" applyAlignment="1">
      <alignment horizontal="center" vertical="center"/>
    </xf>
    <xf numFmtId="0" fontId="10" fillId="3" borderId="4" xfId="4" applyFont="1" applyFill="1" applyBorder="1" applyAlignment="1">
      <alignment horizontal="center" vertical="center"/>
    </xf>
    <xf numFmtId="0" fontId="10" fillId="3" borderId="4" xfId="4" applyFont="1" applyFill="1" applyBorder="1" applyAlignment="1">
      <alignment horizontal="center" vertical="center"/>
    </xf>
    <xf numFmtId="40" fontId="10" fillId="3" borderId="4" xfId="2" applyFont="1" applyFill="1" applyBorder="1" applyAlignment="1">
      <alignment horizontal="right" vertical="center"/>
    </xf>
    <xf numFmtId="40" fontId="2" fillId="0" borderId="0" xfId="2" applyFont="1" applyAlignment="1">
      <alignment horizontal="center" vertical="center" wrapText="1"/>
    </xf>
    <xf numFmtId="40" fontId="2" fillId="0" borderId="0" xfId="2" applyFont="1" applyAlignment="1">
      <alignment vertical="center"/>
    </xf>
    <xf numFmtId="40" fontId="2" fillId="0" borderId="0" xfId="2" applyFont="1" applyAlignment="1">
      <alignment horizontal="right"/>
    </xf>
    <xf numFmtId="0" fontId="6" fillId="0" borderId="0" xfId="3"/>
    <xf numFmtId="0" fontId="6" fillId="0" borderId="0" xfId="3" applyAlignment="1">
      <alignment horizontal="center"/>
    </xf>
    <xf numFmtId="40" fontId="6" fillId="5" borderId="0" xfId="2" applyFont="1" applyFill="1" applyAlignment="1">
      <alignment horizontal="center"/>
    </xf>
    <xf numFmtId="40" fontId="6" fillId="6" borderId="0" xfId="2" applyFont="1" applyFill="1" applyAlignment="1">
      <alignment horizontal="center"/>
    </xf>
    <xf numFmtId="40" fontId="0" fillId="0" borderId="0" xfId="2" applyFont="1" applyAlignment="1">
      <alignment horizontal="center"/>
    </xf>
    <xf numFmtId="0" fontId="2" fillId="0" borderId="8" xfId="1" applyBorder="1"/>
    <xf numFmtId="0" fontId="2" fillId="0" borderId="9" xfId="1" applyBorder="1"/>
    <xf numFmtId="0" fontId="2" fillId="0" borderId="9" xfId="1" applyBorder="1" applyAlignment="1">
      <alignment horizontal="center"/>
    </xf>
    <xf numFmtId="40" fontId="9" fillId="0" borderId="9" xfId="2" applyFont="1" applyBorder="1"/>
    <xf numFmtId="40" fontId="2" fillId="0" borderId="10" xfId="2" applyFont="1" applyBorder="1"/>
    <xf numFmtId="40" fontId="2" fillId="0" borderId="0" xfId="1" applyNumberFormat="1"/>
    <xf numFmtId="40" fontId="10" fillId="3" borderId="3" xfId="2" applyFont="1" applyFill="1" applyBorder="1" applyAlignment="1">
      <alignment horizontal="right" vertical="center"/>
    </xf>
  </cellXfs>
  <cellStyles count="6">
    <cellStyle name="Comma 2" xfId="2"/>
    <cellStyle name="Normal" xfId="0" builtinId="0"/>
    <cellStyle name="Normal 2" xfId="3"/>
    <cellStyle name="Normal_CWIP2011A" xfId="5"/>
    <cellStyle name="Normal_FIN-FA-Master_Fixed_Asset_Report recon1" xfId="1"/>
    <cellStyle name="Normal_Fixed_Assets_Listing(1)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Annual%20Audits%20and%20CAFRs\2012%20Audit\Monthly%20Closings\12%20June%2012\June%202012%2013th%20Period%20Trial%20Balance%20A614%2010-24-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ergman\Financials\Monthly%20Financials%20Worksheet%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ergman\Financials\Monthly%20Financials%20Worksheet%20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ergman\Financials\Monthly%20Financials%20Worksheet%201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WIP\FY2008\INVENTORY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Depr%20ExpenseRed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1"/>
    </sheetNames>
    <sheetDataSet>
      <sheetData sheetId="0">
        <row r="13">
          <cell r="J13">
            <v>-1779406.16</v>
          </cell>
        </row>
        <row r="14">
          <cell r="J14">
            <v>-123769890.28</v>
          </cell>
        </row>
        <row r="15">
          <cell r="J15">
            <v>-743527.14</v>
          </cell>
        </row>
        <row r="16">
          <cell r="J16">
            <v>6741619.8099999996</v>
          </cell>
        </row>
        <row r="29">
          <cell r="J29">
            <v>-275632.08</v>
          </cell>
        </row>
        <row r="30">
          <cell r="J30">
            <v>-24887845.77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FR P&amp;L"/>
      <sheetName val="CAFR BS"/>
      <sheetName val="Cash Balances"/>
      <sheetName val="Debt Balances"/>
      <sheetName val="final june '11"/>
      <sheetName val="June"/>
      <sheetName val="CF wsheet"/>
      <sheetName val="CAFR CF"/>
      <sheetName val="CAFR P&amp;L data"/>
      <sheetName val="3191 64"/>
      <sheetName val="CAFR BS data"/>
      <sheetName val="Rate of Return"/>
      <sheetName val="Income Variance Analysis"/>
      <sheetName val="BS Variance Analysis"/>
      <sheetName val="Income Tax True Up"/>
      <sheetName val="Income Statement by Fund"/>
      <sheetName val="Income Statement by Utility"/>
      <sheetName val="BS By Utility"/>
      <sheetName val="BS By Fu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53">
          <cell r="D153">
            <v>4526983.0900000008</v>
          </cell>
        </row>
        <row r="155">
          <cell r="K155">
            <v>8112794.5500000017</v>
          </cell>
        </row>
      </sheetData>
      <sheetData sheetId="16" refreshError="1"/>
      <sheetData sheetId="17" refreshError="1"/>
      <sheetData sheetId="18">
        <row r="194">
          <cell r="L194">
            <v>-9455207.1900000013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FR P&amp;L"/>
      <sheetName val="CAFR BS"/>
      <sheetName val="Cash Balances"/>
      <sheetName val="Debt Balances"/>
      <sheetName val="final june '10"/>
      <sheetName val="June"/>
      <sheetName val="CF wsheet"/>
      <sheetName val="CAFR CF"/>
      <sheetName val="CAFR P&amp;L data"/>
      <sheetName val="3191 64"/>
      <sheetName val="CAFR BS data"/>
      <sheetName val="Rate of Return"/>
      <sheetName val="Income Variance Analysis"/>
      <sheetName val="BS Variance Analysis"/>
      <sheetName val="Income Tax True Up"/>
      <sheetName val="BS By Utility"/>
      <sheetName val="BS By Fund"/>
      <sheetName val="Income Statement by Fund"/>
      <sheetName val="Income Statement by Utility"/>
    </sheetNames>
    <sheetDataSet>
      <sheetData sheetId="0">
        <row r="24">
          <cell r="E24">
            <v>13081219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06">
          <cell r="F106">
            <v>12742485.870000001</v>
          </cell>
        </row>
        <row r="108">
          <cell r="E108">
            <v>1336861.6200000001</v>
          </cell>
        </row>
        <row r="109">
          <cell r="E109">
            <v>127580503.74000001</v>
          </cell>
        </row>
        <row r="111">
          <cell r="E111">
            <v>895942.95</v>
          </cell>
        </row>
        <row r="112">
          <cell r="E112">
            <v>110244.67</v>
          </cell>
        </row>
        <row r="113">
          <cell r="E113">
            <v>881933.33</v>
          </cell>
        </row>
        <row r="114">
          <cell r="E114">
            <v>88218.7</v>
          </cell>
        </row>
        <row r="120">
          <cell r="E120">
            <v>9010</v>
          </cell>
        </row>
        <row r="137">
          <cell r="E137">
            <v>1056.51</v>
          </cell>
        </row>
        <row r="152">
          <cell r="E152">
            <v>1624545.66</v>
          </cell>
        </row>
        <row r="154">
          <cell r="E154">
            <v>132688489.12</v>
          </cell>
        </row>
        <row r="155">
          <cell r="E155">
            <v>4835413.8</v>
          </cell>
        </row>
        <row r="156">
          <cell r="E156">
            <v>620646.29</v>
          </cell>
        </row>
        <row r="157">
          <cell r="E157">
            <v>101225093.69</v>
          </cell>
        </row>
        <row r="158">
          <cell r="E158">
            <v>18659744.380000003</v>
          </cell>
        </row>
        <row r="159">
          <cell r="E159">
            <v>0</v>
          </cell>
        </row>
        <row r="160">
          <cell r="E160">
            <v>1468841.46</v>
          </cell>
        </row>
        <row r="161">
          <cell r="E161">
            <v>0</v>
          </cell>
        </row>
        <row r="162">
          <cell r="E162">
            <v>438898.93000000005</v>
          </cell>
        </row>
        <row r="163">
          <cell r="E163">
            <v>208811.43000000002</v>
          </cell>
        </row>
        <row r="171">
          <cell r="E171">
            <v>4920.5700000000006</v>
          </cell>
        </row>
        <row r="175">
          <cell r="E175">
            <v>7640.13</v>
          </cell>
        </row>
        <row r="176">
          <cell r="E176">
            <v>472882.93</v>
          </cell>
        </row>
        <row r="186">
          <cell r="E186">
            <v>-1779406.16</v>
          </cell>
        </row>
        <row r="187">
          <cell r="E187">
            <v>-118904939.22</v>
          </cell>
        </row>
        <row r="189">
          <cell r="E189">
            <v>-740269.92</v>
          </cell>
        </row>
        <row r="195">
          <cell r="E195">
            <v>6297188.8600000003</v>
          </cell>
          <cell r="L195">
            <v>-8613973.3900000006</v>
          </cell>
        </row>
        <row r="198">
          <cell r="E198">
            <v>-246485.66</v>
          </cell>
        </row>
        <row r="199">
          <cell r="E199">
            <v>-20390009.100000001</v>
          </cell>
        </row>
      </sheetData>
      <sheetData sheetId="17">
        <row r="152">
          <cell r="D152">
            <v>4827979.53</v>
          </cell>
        </row>
        <row r="154">
          <cell r="K154">
            <v>8253239.0600000005</v>
          </cell>
        </row>
      </sheetData>
      <sheetData sheetId="1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AFR P&amp;L"/>
      <sheetName val="CAFR BS"/>
      <sheetName val="Cash Balances"/>
      <sheetName val="Debt Balances"/>
      <sheetName val="final june '10"/>
      <sheetName val="June"/>
      <sheetName val="CF wsheet"/>
      <sheetName val="CAFR CF"/>
      <sheetName val="CAFR P&amp;L data"/>
      <sheetName val="3191 64"/>
      <sheetName val="CAFR BS data"/>
      <sheetName val="Rate of Return"/>
      <sheetName val="Income Variance Analysis"/>
      <sheetName val="BS Variance Analysis"/>
      <sheetName val="Income Tax True Up"/>
      <sheetName val="BS By Utility"/>
      <sheetName val="BS By Fund"/>
      <sheetName val="Income Statement by Fund"/>
      <sheetName val="Income Statement by Utility"/>
    </sheetNames>
    <sheetDataSet>
      <sheetData sheetId="0">
        <row r="24">
          <cell r="E24">
            <v>13081219</v>
          </cell>
        </row>
      </sheetData>
      <sheetData sheetId="1">
        <row r="33">
          <cell r="D33">
            <v>237745</v>
          </cell>
        </row>
        <row r="34">
          <cell r="D34">
            <v>393159700</v>
          </cell>
        </row>
        <row r="37">
          <cell r="D37">
            <v>-144377895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95">
          <cell r="E195">
            <v>6297188.8600000003</v>
          </cell>
          <cell r="L195">
            <v>-8613973.3900000006</v>
          </cell>
        </row>
      </sheetData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2008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Gas"/>
      <sheetName val="Gas Month"/>
      <sheetName val="Water"/>
      <sheetName val="Watermonth"/>
      <sheetName val="WW"/>
      <sheetName val="Storm"/>
      <sheetName val="Electric"/>
      <sheetName val="Stores"/>
      <sheetName val="2011"/>
      <sheetName val="Ro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D12" activeCellId="2" sqref="D7:D9 D11 D12"/>
    </sheetView>
  </sheetViews>
  <sheetFormatPr defaultRowHeight="15"/>
  <cols>
    <col min="1" max="1" width="13.5703125" style="3" customWidth="1"/>
    <col min="2" max="2" width="22.7109375" bestFit="1" customWidth="1"/>
    <col min="3" max="5" width="15.7109375" style="4" customWidth="1"/>
  </cols>
  <sheetData>
    <row r="1" spans="1:5">
      <c r="A1" t="s">
        <v>10</v>
      </c>
    </row>
    <row r="2" spans="1:5">
      <c r="A2"/>
    </row>
    <row r="3" spans="1:5">
      <c r="A3"/>
    </row>
    <row r="4" spans="1:5">
      <c r="A4" s="1" t="s">
        <v>9</v>
      </c>
    </row>
    <row r="5" spans="1:5">
      <c r="A5"/>
    </row>
    <row r="6" spans="1:5" s="2" customFormat="1">
      <c r="A6" s="2" t="s">
        <v>0</v>
      </c>
      <c r="B6" s="2" t="s">
        <v>1</v>
      </c>
      <c r="C6" s="5" t="s">
        <v>6</v>
      </c>
      <c r="D6" s="5" t="s">
        <v>7</v>
      </c>
      <c r="E6" s="5" t="s">
        <v>8</v>
      </c>
    </row>
    <row r="7" spans="1:5">
      <c r="A7" s="3" t="s">
        <v>12</v>
      </c>
      <c r="B7" t="s">
        <v>13</v>
      </c>
      <c r="C7" s="4">
        <f>'[3]BS By Fund'!$E$186</f>
        <v>-1779406.16</v>
      </c>
      <c r="D7" s="4">
        <f>[1]Report1!$J$13</f>
        <v>-1779406.16</v>
      </c>
      <c r="E7" s="4">
        <f>D7</f>
        <v>-1779406.16</v>
      </c>
    </row>
    <row r="8" spans="1:5">
      <c r="A8" s="3" t="s">
        <v>14</v>
      </c>
      <c r="B8" t="s">
        <v>16</v>
      </c>
      <c r="C8" s="4">
        <f>'[3]BS By Fund'!$E$187</f>
        <v>-118904939.22</v>
      </c>
      <c r="D8" s="4">
        <f>[1]Report1!$J$14</f>
        <v>-123769890.28</v>
      </c>
      <c r="E8" s="4">
        <f>D8-8000000</f>
        <v>-131769890.28</v>
      </c>
    </row>
    <row r="9" spans="1:5">
      <c r="A9" s="3" t="s">
        <v>15</v>
      </c>
      <c r="B9" t="s">
        <v>17</v>
      </c>
      <c r="C9" s="4">
        <f>'[3]BS By Fund'!$E$189</f>
        <v>-740269.92</v>
      </c>
      <c r="D9" s="4">
        <f>[1]Report1!$J$15</f>
        <v>-743527.14</v>
      </c>
      <c r="E9" s="4">
        <f>D9+D9-C9</f>
        <v>-746784.36</v>
      </c>
    </row>
    <row r="10" spans="1:5">
      <c r="A10" s="3" t="s">
        <v>19</v>
      </c>
      <c r="B10" t="s">
        <v>18</v>
      </c>
      <c r="C10" s="4">
        <f>'[3]BS By Fund'!$E$195+'[3]BS By Fund'!$L$195</f>
        <v>-2316784.5300000003</v>
      </c>
      <c r="D10" s="4">
        <f>[1]Report1!$J$16+'[2]BS By Fund'!$L$194</f>
        <v>-2713587.3800000018</v>
      </c>
      <c r="E10" s="4">
        <f>E13-SUM(E7:E9)-SUM(E11:E12)</f>
        <v>-2394883.7399999909</v>
      </c>
    </row>
    <row r="11" spans="1:5">
      <c r="A11" s="3" t="s">
        <v>2</v>
      </c>
      <c r="B11" t="s">
        <v>4</v>
      </c>
      <c r="C11" s="4">
        <f>'[3]BS By Fund'!$E$198</f>
        <v>-246485.66</v>
      </c>
      <c r="D11" s="4">
        <f>[1]Report1!$J$29</f>
        <v>-275632.08</v>
      </c>
      <c r="E11" s="4">
        <f>D11+D11-C11</f>
        <v>-304778.5</v>
      </c>
    </row>
    <row r="12" spans="1:5">
      <c r="A12" s="3" t="s">
        <v>3</v>
      </c>
      <c r="B12" t="s">
        <v>5</v>
      </c>
      <c r="C12" s="4">
        <f>'[3]BS By Fund'!$E$199</f>
        <v>-20390009.100000001</v>
      </c>
      <c r="D12" s="4">
        <f>[1]Report1!$J$30</f>
        <v>-24887845.77</v>
      </c>
      <c r="E12" s="4">
        <f>D12-7000000</f>
        <v>-31887845.77</v>
      </c>
    </row>
    <row r="13" spans="1:5">
      <c r="C13" s="6">
        <f>SUM(C7:C12)</f>
        <v>-144377894.59</v>
      </c>
      <c r="D13" s="6">
        <f>SUM(D7:D12)</f>
        <v>-154169888.81</v>
      </c>
      <c r="E13" s="6">
        <f>D13-E22</f>
        <v>-168883588.81</v>
      </c>
    </row>
    <row r="14" spans="1:5" ht="8.1" customHeight="1"/>
    <row r="15" spans="1:5">
      <c r="A15" s="3" t="s">
        <v>24</v>
      </c>
      <c r="D15" s="6">
        <f>D13-C13</f>
        <v>-9791994.2199999988</v>
      </c>
      <c r="E15" s="6">
        <f>E13-D13</f>
        <v>-14713700</v>
      </c>
    </row>
    <row r="17" spans="1:5">
      <c r="A17" s="1" t="s">
        <v>11</v>
      </c>
    </row>
    <row r="18" spans="1:5">
      <c r="A18"/>
    </row>
    <row r="19" spans="1:5" s="2" customFormat="1">
      <c r="A19" s="2" t="s">
        <v>0</v>
      </c>
      <c r="B19" s="2" t="s">
        <v>1</v>
      </c>
      <c r="C19" s="5" t="s">
        <v>6</v>
      </c>
      <c r="D19" s="5" t="s">
        <v>7</v>
      </c>
      <c r="E19" s="5" t="s">
        <v>8</v>
      </c>
    </row>
    <row r="20" spans="1:5">
      <c r="A20" s="3" t="s">
        <v>20</v>
      </c>
      <c r="B20" t="s">
        <v>21</v>
      </c>
      <c r="C20" s="4">
        <f>'[3]Income Statement by Fund'!$D$152</f>
        <v>4827979.53</v>
      </c>
      <c r="D20" s="4">
        <f>'[2]Income Statement by Fund'!$D$153</f>
        <v>4526983.0900000008</v>
      </c>
      <c r="E20" s="4">
        <v>6613700</v>
      </c>
    </row>
    <row r="21" spans="1:5">
      <c r="A21" s="3" t="s">
        <v>23</v>
      </c>
      <c r="B21" t="s">
        <v>22</v>
      </c>
      <c r="C21" s="4">
        <f>'[3]Income Statement by Fund'!$K$154</f>
        <v>8253239.0600000005</v>
      </c>
      <c r="D21" s="4">
        <f>'[2]Income Statement by Fund'!$K$155</f>
        <v>8112794.5500000017</v>
      </c>
      <c r="E21" s="4">
        <v>8100000</v>
      </c>
    </row>
    <row r="22" spans="1:5">
      <c r="C22" s="6">
        <f>SUM(C20:C21)</f>
        <v>13081218.59</v>
      </c>
      <c r="D22" s="6">
        <f>SUM(D20:D21)</f>
        <v>12639777.640000002</v>
      </c>
      <c r="E22" s="6">
        <f>SUM(E20:E21)</f>
        <v>14713700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316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defaultColWidth="9.140625" defaultRowHeight="12.75" customHeight="1"/>
  <cols>
    <col min="1" max="1" width="5" style="18" customWidth="1"/>
    <col min="2" max="2" width="17.42578125" style="18" customWidth="1"/>
    <col min="3" max="3" width="27.28515625" style="18" customWidth="1"/>
    <col min="4" max="4" width="11.7109375" style="20" bestFit="1" customWidth="1"/>
    <col min="5" max="6" width="18" style="21" customWidth="1"/>
    <col min="7" max="7" width="16.7109375" style="21" customWidth="1"/>
    <col min="8" max="8" width="16.85546875" style="21" customWidth="1"/>
    <col min="9" max="9" width="18" style="21" customWidth="1"/>
    <col min="10" max="15" width="0" style="18" hidden="1" customWidth="1"/>
    <col min="16" max="16" width="9.140625" style="18"/>
    <col min="17" max="17" width="16.7109375" style="18" bestFit="1" customWidth="1"/>
    <col min="18" max="18" width="9.140625" style="18"/>
    <col min="19" max="19" width="18.140625" style="18" bestFit="1" customWidth="1"/>
    <col min="20" max="256" width="9.140625" style="18"/>
    <col min="257" max="257" width="5" style="18" customWidth="1"/>
    <col min="258" max="258" width="17.42578125" style="18" customWidth="1"/>
    <col min="259" max="259" width="27.28515625" style="18" customWidth="1"/>
    <col min="260" max="260" width="11.7109375" style="18" bestFit="1" customWidth="1"/>
    <col min="261" max="262" width="18" style="18" customWidth="1"/>
    <col min="263" max="263" width="16.7109375" style="18" customWidth="1"/>
    <col min="264" max="264" width="16.85546875" style="18" customWidth="1"/>
    <col min="265" max="265" width="18" style="18" customWidth="1"/>
    <col min="266" max="271" width="0" style="18" hidden="1" customWidth="1"/>
    <col min="272" max="512" width="9.140625" style="18"/>
    <col min="513" max="513" width="5" style="18" customWidth="1"/>
    <col min="514" max="514" width="17.42578125" style="18" customWidth="1"/>
    <col min="515" max="515" width="27.28515625" style="18" customWidth="1"/>
    <col min="516" max="516" width="11.7109375" style="18" bestFit="1" customWidth="1"/>
    <col min="517" max="518" width="18" style="18" customWidth="1"/>
    <col min="519" max="519" width="16.7109375" style="18" customWidth="1"/>
    <col min="520" max="520" width="16.85546875" style="18" customWidth="1"/>
    <col min="521" max="521" width="18" style="18" customWidth="1"/>
    <col min="522" max="527" width="0" style="18" hidden="1" customWidth="1"/>
    <col min="528" max="768" width="9.140625" style="18"/>
    <col min="769" max="769" width="5" style="18" customWidth="1"/>
    <col min="770" max="770" width="17.42578125" style="18" customWidth="1"/>
    <col min="771" max="771" width="27.28515625" style="18" customWidth="1"/>
    <col min="772" max="772" width="11.7109375" style="18" bestFit="1" customWidth="1"/>
    <col min="773" max="774" width="18" style="18" customWidth="1"/>
    <col min="775" max="775" width="16.7109375" style="18" customWidth="1"/>
    <col min="776" max="776" width="16.85546875" style="18" customWidth="1"/>
    <col min="777" max="777" width="18" style="18" customWidth="1"/>
    <col min="778" max="783" width="0" style="18" hidden="1" customWidth="1"/>
    <col min="784" max="1024" width="9.140625" style="18"/>
    <col min="1025" max="1025" width="5" style="18" customWidth="1"/>
    <col min="1026" max="1026" width="17.42578125" style="18" customWidth="1"/>
    <col min="1027" max="1027" width="27.28515625" style="18" customWidth="1"/>
    <col min="1028" max="1028" width="11.7109375" style="18" bestFit="1" customWidth="1"/>
    <col min="1029" max="1030" width="18" style="18" customWidth="1"/>
    <col min="1031" max="1031" width="16.7109375" style="18" customWidth="1"/>
    <col min="1032" max="1032" width="16.85546875" style="18" customWidth="1"/>
    <col min="1033" max="1033" width="18" style="18" customWidth="1"/>
    <col min="1034" max="1039" width="0" style="18" hidden="1" customWidth="1"/>
    <col min="1040" max="1280" width="9.140625" style="18"/>
    <col min="1281" max="1281" width="5" style="18" customWidth="1"/>
    <col min="1282" max="1282" width="17.42578125" style="18" customWidth="1"/>
    <col min="1283" max="1283" width="27.28515625" style="18" customWidth="1"/>
    <col min="1284" max="1284" width="11.7109375" style="18" bestFit="1" customWidth="1"/>
    <col min="1285" max="1286" width="18" style="18" customWidth="1"/>
    <col min="1287" max="1287" width="16.7109375" style="18" customWidth="1"/>
    <col min="1288" max="1288" width="16.85546875" style="18" customWidth="1"/>
    <col min="1289" max="1289" width="18" style="18" customWidth="1"/>
    <col min="1290" max="1295" width="0" style="18" hidden="1" customWidth="1"/>
    <col min="1296" max="1536" width="9.140625" style="18"/>
    <col min="1537" max="1537" width="5" style="18" customWidth="1"/>
    <col min="1538" max="1538" width="17.42578125" style="18" customWidth="1"/>
    <col min="1539" max="1539" width="27.28515625" style="18" customWidth="1"/>
    <col min="1540" max="1540" width="11.7109375" style="18" bestFit="1" customWidth="1"/>
    <col min="1541" max="1542" width="18" style="18" customWidth="1"/>
    <col min="1543" max="1543" width="16.7109375" style="18" customWidth="1"/>
    <col min="1544" max="1544" width="16.85546875" style="18" customWidth="1"/>
    <col min="1545" max="1545" width="18" style="18" customWidth="1"/>
    <col min="1546" max="1551" width="0" style="18" hidden="1" customWidth="1"/>
    <col min="1552" max="1792" width="9.140625" style="18"/>
    <col min="1793" max="1793" width="5" style="18" customWidth="1"/>
    <col min="1794" max="1794" width="17.42578125" style="18" customWidth="1"/>
    <col min="1795" max="1795" width="27.28515625" style="18" customWidth="1"/>
    <col min="1796" max="1796" width="11.7109375" style="18" bestFit="1" customWidth="1"/>
    <col min="1797" max="1798" width="18" style="18" customWidth="1"/>
    <col min="1799" max="1799" width="16.7109375" style="18" customWidth="1"/>
    <col min="1800" max="1800" width="16.85546875" style="18" customWidth="1"/>
    <col min="1801" max="1801" width="18" style="18" customWidth="1"/>
    <col min="1802" max="1807" width="0" style="18" hidden="1" customWidth="1"/>
    <col min="1808" max="2048" width="9.140625" style="18"/>
    <col min="2049" max="2049" width="5" style="18" customWidth="1"/>
    <col min="2050" max="2050" width="17.42578125" style="18" customWidth="1"/>
    <col min="2051" max="2051" width="27.28515625" style="18" customWidth="1"/>
    <col min="2052" max="2052" width="11.7109375" style="18" bestFit="1" customWidth="1"/>
    <col min="2053" max="2054" width="18" style="18" customWidth="1"/>
    <col min="2055" max="2055" width="16.7109375" style="18" customWidth="1"/>
    <col min="2056" max="2056" width="16.85546875" style="18" customWidth="1"/>
    <col min="2057" max="2057" width="18" style="18" customWidth="1"/>
    <col min="2058" max="2063" width="0" style="18" hidden="1" customWidth="1"/>
    <col min="2064" max="2304" width="9.140625" style="18"/>
    <col min="2305" max="2305" width="5" style="18" customWidth="1"/>
    <col min="2306" max="2306" width="17.42578125" style="18" customWidth="1"/>
    <col min="2307" max="2307" width="27.28515625" style="18" customWidth="1"/>
    <col min="2308" max="2308" width="11.7109375" style="18" bestFit="1" customWidth="1"/>
    <col min="2309" max="2310" width="18" style="18" customWidth="1"/>
    <col min="2311" max="2311" width="16.7109375" style="18" customWidth="1"/>
    <col min="2312" max="2312" width="16.85546875" style="18" customWidth="1"/>
    <col min="2313" max="2313" width="18" style="18" customWidth="1"/>
    <col min="2314" max="2319" width="0" style="18" hidden="1" customWidth="1"/>
    <col min="2320" max="2560" width="9.140625" style="18"/>
    <col min="2561" max="2561" width="5" style="18" customWidth="1"/>
    <col min="2562" max="2562" width="17.42578125" style="18" customWidth="1"/>
    <col min="2563" max="2563" width="27.28515625" style="18" customWidth="1"/>
    <col min="2564" max="2564" width="11.7109375" style="18" bestFit="1" customWidth="1"/>
    <col min="2565" max="2566" width="18" style="18" customWidth="1"/>
    <col min="2567" max="2567" width="16.7109375" style="18" customWidth="1"/>
    <col min="2568" max="2568" width="16.85546875" style="18" customWidth="1"/>
    <col min="2569" max="2569" width="18" style="18" customWidth="1"/>
    <col min="2570" max="2575" width="0" style="18" hidden="1" customWidth="1"/>
    <col min="2576" max="2816" width="9.140625" style="18"/>
    <col min="2817" max="2817" width="5" style="18" customWidth="1"/>
    <col min="2818" max="2818" width="17.42578125" style="18" customWidth="1"/>
    <col min="2819" max="2819" width="27.28515625" style="18" customWidth="1"/>
    <col min="2820" max="2820" width="11.7109375" style="18" bestFit="1" customWidth="1"/>
    <col min="2821" max="2822" width="18" style="18" customWidth="1"/>
    <col min="2823" max="2823" width="16.7109375" style="18" customWidth="1"/>
    <col min="2824" max="2824" width="16.85546875" style="18" customWidth="1"/>
    <col min="2825" max="2825" width="18" style="18" customWidth="1"/>
    <col min="2826" max="2831" width="0" style="18" hidden="1" customWidth="1"/>
    <col min="2832" max="3072" width="9.140625" style="18"/>
    <col min="3073" max="3073" width="5" style="18" customWidth="1"/>
    <col min="3074" max="3074" width="17.42578125" style="18" customWidth="1"/>
    <col min="3075" max="3075" width="27.28515625" style="18" customWidth="1"/>
    <col min="3076" max="3076" width="11.7109375" style="18" bestFit="1" customWidth="1"/>
    <col min="3077" max="3078" width="18" style="18" customWidth="1"/>
    <col min="3079" max="3079" width="16.7109375" style="18" customWidth="1"/>
    <col min="3080" max="3080" width="16.85546875" style="18" customWidth="1"/>
    <col min="3081" max="3081" width="18" style="18" customWidth="1"/>
    <col min="3082" max="3087" width="0" style="18" hidden="1" customWidth="1"/>
    <col min="3088" max="3328" width="9.140625" style="18"/>
    <col min="3329" max="3329" width="5" style="18" customWidth="1"/>
    <col min="3330" max="3330" width="17.42578125" style="18" customWidth="1"/>
    <col min="3331" max="3331" width="27.28515625" style="18" customWidth="1"/>
    <col min="3332" max="3332" width="11.7109375" style="18" bestFit="1" customWidth="1"/>
    <col min="3333" max="3334" width="18" style="18" customWidth="1"/>
    <col min="3335" max="3335" width="16.7109375" style="18" customWidth="1"/>
    <col min="3336" max="3336" width="16.85546875" style="18" customWidth="1"/>
    <col min="3337" max="3337" width="18" style="18" customWidth="1"/>
    <col min="3338" max="3343" width="0" style="18" hidden="1" customWidth="1"/>
    <col min="3344" max="3584" width="9.140625" style="18"/>
    <col min="3585" max="3585" width="5" style="18" customWidth="1"/>
    <col min="3586" max="3586" width="17.42578125" style="18" customWidth="1"/>
    <col min="3587" max="3587" width="27.28515625" style="18" customWidth="1"/>
    <col min="3588" max="3588" width="11.7109375" style="18" bestFit="1" customWidth="1"/>
    <col min="3589" max="3590" width="18" style="18" customWidth="1"/>
    <col min="3591" max="3591" width="16.7109375" style="18" customWidth="1"/>
    <col min="3592" max="3592" width="16.85546875" style="18" customWidth="1"/>
    <col min="3593" max="3593" width="18" style="18" customWidth="1"/>
    <col min="3594" max="3599" width="0" style="18" hidden="1" customWidth="1"/>
    <col min="3600" max="3840" width="9.140625" style="18"/>
    <col min="3841" max="3841" width="5" style="18" customWidth="1"/>
    <col min="3842" max="3842" width="17.42578125" style="18" customWidth="1"/>
    <col min="3843" max="3843" width="27.28515625" style="18" customWidth="1"/>
    <col min="3844" max="3844" width="11.7109375" style="18" bestFit="1" customWidth="1"/>
    <col min="3845" max="3846" width="18" style="18" customWidth="1"/>
    <col min="3847" max="3847" width="16.7109375" style="18" customWidth="1"/>
    <col min="3848" max="3848" width="16.85546875" style="18" customWidth="1"/>
    <col min="3849" max="3849" width="18" style="18" customWidth="1"/>
    <col min="3850" max="3855" width="0" style="18" hidden="1" customWidth="1"/>
    <col min="3856" max="4096" width="9.140625" style="18"/>
    <col min="4097" max="4097" width="5" style="18" customWidth="1"/>
    <col min="4098" max="4098" width="17.42578125" style="18" customWidth="1"/>
    <col min="4099" max="4099" width="27.28515625" style="18" customWidth="1"/>
    <col min="4100" max="4100" width="11.7109375" style="18" bestFit="1" customWidth="1"/>
    <col min="4101" max="4102" width="18" style="18" customWidth="1"/>
    <col min="4103" max="4103" width="16.7109375" style="18" customWidth="1"/>
    <col min="4104" max="4104" width="16.85546875" style="18" customWidth="1"/>
    <col min="4105" max="4105" width="18" style="18" customWidth="1"/>
    <col min="4106" max="4111" width="0" style="18" hidden="1" customWidth="1"/>
    <col min="4112" max="4352" width="9.140625" style="18"/>
    <col min="4353" max="4353" width="5" style="18" customWidth="1"/>
    <col min="4354" max="4354" width="17.42578125" style="18" customWidth="1"/>
    <col min="4355" max="4355" width="27.28515625" style="18" customWidth="1"/>
    <col min="4356" max="4356" width="11.7109375" style="18" bestFit="1" customWidth="1"/>
    <col min="4357" max="4358" width="18" style="18" customWidth="1"/>
    <col min="4359" max="4359" width="16.7109375" style="18" customWidth="1"/>
    <col min="4360" max="4360" width="16.85546875" style="18" customWidth="1"/>
    <col min="4361" max="4361" width="18" style="18" customWidth="1"/>
    <col min="4362" max="4367" width="0" style="18" hidden="1" customWidth="1"/>
    <col min="4368" max="4608" width="9.140625" style="18"/>
    <col min="4609" max="4609" width="5" style="18" customWidth="1"/>
    <col min="4610" max="4610" width="17.42578125" style="18" customWidth="1"/>
    <col min="4611" max="4611" width="27.28515625" style="18" customWidth="1"/>
    <col min="4612" max="4612" width="11.7109375" style="18" bestFit="1" customWidth="1"/>
    <col min="4613" max="4614" width="18" style="18" customWidth="1"/>
    <col min="4615" max="4615" width="16.7109375" style="18" customWidth="1"/>
    <col min="4616" max="4616" width="16.85546875" style="18" customWidth="1"/>
    <col min="4617" max="4617" width="18" style="18" customWidth="1"/>
    <col min="4618" max="4623" width="0" style="18" hidden="1" customWidth="1"/>
    <col min="4624" max="4864" width="9.140625" style="18"/>
    <col min="4865" max="4865" width="5" style="18" customWidth="1"/>
    <col min="4866" max="4866" width="17.42578125" style="18" customWidth="1"/>
    <col min="4867" max="4867" width="27.28515625" style="18" customWidth="1"/>
    <col min="4868" max="4868" width="11.7109375" style="18" bestFit="1" customWidth="1"/>
    <col min="4869" max="4870" width="18" style="18" customWidth="1"/>
    <col min="4871" max="4871" width="16.7109375" style="18" customWidth="1"/>
    <col min="4872" max="4872" width="16.85546875" style="18" customWidth="1"/>
    <col min="4873" max="4873" width="18" style="18" customWidth="1"/>
    <col min="4874" max="4879" width="0" style="18" hidden="1" customWidth="1"/>
    <col min="4880" max="5120" width="9.140625" style="18"/>
    <col min="5121" max="5121" width="5" style="18" customWidth="1"/>
    <col min="5122" max="5122" width="17.42578125" style="18" customWidth="1"/>
    <col min="5123" max="5123" width="27.28515625" style="18" customWidth="1"/>
    <col min="5124" max="5124" width="11.7109375" style="18" bestFit="1" customWidth="1"/>
    <col min="5125" max="5126" width="18" style="18" customWidth="1"/>
    <col min="5127" max="5127" width="16.7109375" style="18" customWidth="1"/>
    <col min="5128" max="5128" width="16.85546875" style="18" customWidth="1"/>
    <col min="5129" max="5129" width="18" style="18" customWidth="1"/>
    <col min="5130" max="5135" width="0" style="18" hidden="1" customWidth="1"/>
    <col min="5136" max="5376" width="9.140625" style="18"/>
    <col min="5377" max="5377" width="5" style="18" customWidth="1"/>
    <col min="5378" max="5378" width="17.42578125" style="18" customWidth="1"/>
    <col min="5379" max="5379" width="27.28515625" style="18" customWidth="1"/>
    <col min="5380" max="5380" width="11.7109375" style="18" bestFit="1" customWidth="1"/>
    <col min="5381" max="5382" width="18" style="18" customWidth="1"/>
    <col min="5383" max="5383" width="16.7109375" style="18" customWidth="1"/>
    <col min="5384" max="5384" width="16.85546875" style="18" customWidth="1"/>
    <col min="5385" max="5385" width="18" style="18" customWidth="1"/>
    <col min="5386" max="5391" width="0" style="18" hidden="1" customWidth="1"/>
    <col min="5392" max="5632" width="9.140625" style="18"/>
    <col min="5633" max="5633" width="5" style="18" customWidth="1"/>
    <col min="5634" max="5634" width="17.42578125" style="18" customWidth="1"/>
    <col min="5635" max="5635" width="27.28515625" style="18" customWidth="1"/>
    <col min="5636" max="5636" width="11.7109375" style="18" bestFit="1" customWidth="1"/>
    <col min="5637" max="5638" width="18" style="18" customWidth="1"/>
    <col min="5639" max="5639" width="16.7109375" style="18" customWidth="1"/>
    <col min="5640" max="5640" width="16.85546875" style="18" customWidth="1"/>
    <col min="5641" max="5641" width="18" style="18" customWidth="1"/>
    <col min="5642" max="5647" width="0" style="18" hidden="1" customWidth="1"/>
    <col min="5648" max="5888" width="9.140625" style="18"/>
    <col min="5889" max="5889" width="5" style="18" customWidth="1"/>
    <col min="5890" max="5890" width="17.42578125" style="18" customWidth="1"/>
    <col min="5891" max="5891" width="27.28515625" style="18" customWidth="1"/>
    <col min="5892" max="5892" width="11.7109375" style="18" bestFit="1" customWidth="1"/>
    <col min="5893" max="5894" width="18" style="18" customWidth="1"/>
    <col min="5895" max="5895" width="16.7109375" style="18" customWidth="1"/>
    <col min="5896" max="5896" width="16.85546875" style="18" customWidth="1"/>
    <col min="5897" max="5897" width="18" style="18" customWidth="1"/>
    <col min="5898" max="5903" width="0" style="18" hidden="1" customWidth="1"/>
    <col min="5904" max="6144" width="9.140625" style="18"/>
    <col min="6145" max="6145" width="5" style="18" customWidth="1"/>
    <col min="6146" max="6146" width="17.42578125" style="18" customWidth="1"/>
    <col min="6147" max="6147" width="27.28515625" style="18" customWidth="1"/>
    <col min="6148" max="6148" width="11.7109375" style="18" bestFit="1" customWidth="1"/>
    <col min="6149" max="6150" width="18" style="18" customWidth="1"/>
    <col min="6151" max="6151" width="16.7109375" style="18" customWidth="1"/>
    <col min="6152" max="6152" width="16.85546875" style="18" customWidth="1"/>
    <col min="6153" max="6153" width="18" style="18" customWidth="1"/>
    <col min="6154" max="6159" width="0" style="18" hidden="1" customWidth="1"/>
    <col min="6160" max="6400" width="9.140625" style="18"/>
    <col min="6401" max="6401" width="5" style="18" customWidth="1"/>
    <col min="6402" max="6402" width="17.42578125" style="18" customWidth="1"/>
    <col min="6403" max="6403" width="27.28515625" style="18" customWidth="1"/>
    <col min="6404" max="6404" width="11.7109375" style="18" bestFit="1" customWidth="1"/>
    <col min="6405" max="6406" width="18" style="18" customWidth="1"/>
    <col min="6407" max="6407" width="16.7109375" style="18" customWidth="1"/>
    <col min="6408" max="6408" width="16.85546875" style="18" customWidth="1"/>
    <col min="6409" max="6409" width="18" style="18" customWidth="1"/>
    <col min="6410" max="6415" width="0" style="18" hidden="1" customWidth="1"/>
    <col min="6416" max="6656" width="9.140625" style="18"/>
    <col min="6657" max="6657" width="5" style="18" customWidth="1"/>
    <col min="6658" max="6658" width="17.42578125" style="18" customWidth="1"/>
    <col min="6659" max="6659" width="27.28515625" style="18" customWidth="1"/>
    <col min="6660" max="6660" width="11.7109375" style="18" bestFit="1" customWidth="1"/>
    <col min="6661" max="6662" width="18" style="18" customWidth="1"/>
    <col min="6663" max="6663" width="16.7109375" style="18" customWidth="1"/>
    <col min="6664" max="6664" width="16.85546875" style="18" customWidth="1"/>
    <col min="6665" max="6665" width="18" style="18" customWidth="1"/>
    <col min="6666" max="6671" width="0" style="18" hidden="1" customWidth="1"/>
    <col min="6672" max="6912" width="9.140625" style="18"/>
    <col min="6913" max="6913" width="5" style="18" customWidth="1"/>
    <col min="6914" max="6914" width="17.42578125" style="18" customWidth="1"/>
    <col min="6915" max="6915" width="27.28515625" style="18" customWidth="1"/>
    <col min="6916" max="6916" width="11.7109375" style="18" bestFit="1" customWidth="1"/>
    <col min="6917" max="6918" width="18" style="18" customWidth="1"/>
    <col min="6919" max="6919" width="16.7109375" style="18" customWidth="1"/>
    <col min="6920" max="6920" width="16.85546875" style="18" customWidth="1"/>
    <col min="6921" max="6921" width="18" style="18" customWidth="1"/>
    <col min="6922" max="6927" width="0" style="18" hidden="1" customWidth="1"/>
    <col min="6928" max="7168" width="9.140625" style="18"/>
    <col min="7169" max="7169" width="5" style="18" customWidth="1"/>
    <col min="7170" max="7170" width="17.42578125" style="18" customWidth="1"/>
    <col min="7171" max="7171" width="27.28515625" style="18" customWidth="1"/>
    <col min="7172" max="7172" width="11.7109375" style="18" bestFit="1" customWidth="1"/>
    <col min="7173" max="7174" width="18" style="18" customWidth="1"/>
    <col min="7175" max="7175" width="16.7109375" style="18" customWidth="1"/>
    <col min="7176" max="7176" width="16.85546875" style="18" customWidth="1"/>
    <col min="7177" max="7177" width="18" style="18" customWidth="1"/>
    <col min="7178" max="7183" width="0" style="18" hidden="1" customWidth="1"/>
    <col min="7184" max="7424" width="9.140625" style="18"/>
    <col min="7425" max="7425" width="5" style="18" customWidth="1"/>
    <col min="7426" max="7426" width="17.42578125" style="18" customWidth="1"/>
    <col min="7427" max="7427" width="27.28515625" style="18" customWidth="1"/>
    <col min="7428" max="7428" width="11.7109375" style="18" bestFit="1" customWidth="1"/>
    <col min="7429" max="7430" width="18" style="18" customWidth="1"/>
    <col min="7431" max="7431" width="16.7109375" style="18" customWidth="1"/>
    <col min="7432" max="7432" width="16.85546875" style="18" customWidth="1"/>
    <col min="7433" max="7433" width="18" style="18" customWidth="1"/>
    <col min="7434" max="7439" width="0" style="18" hidden="1" customWidth="1"/>
    <col min="7440" max="7680" width="9.140625" style="18"/>
    <col min="7681" max="7681" width="5" style="18" customWidth="1"/>
    <col min="7682" max="7682" width="17.42578125" style="18" customWidth="1"/>
    <col min="7683" max="7683" width="27.28515625" style="18" customWidth="1"/>
    <col min="7684" max="7684" width="11.7109375" style="18" bestFit="1" customWidth="1"/>
    <col min="7685" max="7686" width="18" style="18" customWidth="1"/>
    <col min="7687" max="7687" width="16.7109375" style="18" customWidth="1"/>
    <col min="7688" max="7688" width="16.85546875" style="18" customWidth="1"/>
    <col min="7689" max="7689" width="18" style="18" customWidth="1"/>
    <col min="7690" max="7695" width="0" style="18" hidden="1" customWidth="1"/>
    <col min="7696" max="7936" width="9.140625" style="18"/>
    <col min="7937" max="7937" width="5" style="18" customWidth="1"/>
    <col min="7938" max="7938" width="17.42578125" style="18" customWidth="1"/>
    <col min="7939" max="7939" width="27.28515625" style="18" customWidth="1"/>
    <col min="7940" max="7940" width="11.7109375" style="18" bestFit="1" customWidth="1"/>
    <col min="7941" max="7942" width="18" style="18" customWidth="1"/>
    <col min="7943" max="7943" width="16.7109375" style="18" customWidth="1"/>
    <col min="7944" max="7944" width="16.85546875" style="18" customWidth="1"/>
    <col min="7945" max="7945" width="18" style="18" customWidth="1"/>
    <col min="7946" max="7951" width="0" style="18" hidden="1" customWidth="1"/>
    <col min="7952" max="8192" width="9.140625" style="18"/>
    <col min="8193" max="8193" width="5" style="18" customWidth="1"/>
    <col min="8194" max="8194" width="17.42578125" style="18" customWidth="1"/>
    <col min="8195" max="8195" width="27.28515625" style="18" customWidth="1"/>
    <col min="8196" max="8196" width="11.7109375" style="18" bestFit="1" customWidth="1"/>
    <col min="8197" max="8198" width="18" style="18" customWidth="1"/>
    <col min="8199" max="8199" width="16.7109375" style="18" customWidth="1"/>
    <col min="8200" max="8200" width="16.85546875" style="18" customWidth="1"/>
    <col min="8201" max="8201" width="18" style="18" customWidth="1"/>
    <col min="8202" max="8207" width="0" style="18" hidden="1" customWidth="1"/>
    <col min="8208" max="8448" width="9.140625" style="18"/>
    <col min="8449" max="8449" width="5" style="18" customWidth="1"/>
    <col min="8450" max="8450" width="17.42578125" style="18" customWidth="1"/>
    <col min="8451" max="8451" width="27.28515625" style="18" customWidth="1"/>
    <col min="8452" max="8452" width="11.7109375" style="18" bestFit="1" customWidth="1"/>
    <col min="8453" max="8454" width="18" style="18" customWidth="1"/>
    <col min="8455" max="8455" width="16.7109375" style="18" customWidth="1"/>
    <col min="8456" max="8456" width="16.85546875" style="18" customWidth="1"/>
    <col min="8457" max="8457" width="18" style="18" customWidth="1"/>
    <col min="8458" max="8463" width="0" style="18" hidden="1" customWidth="1"/>
    <col min="8464" max="8704" width="9.140625" style="18"/>
    <col min="8705" max="8705" width="5" style="18" customWidth="1"/>
    <col min="8706" max="8706" width="17.42578125" style="18" customWidth="1"/>
    <col min="8707" max="8707" width="27.28515625" style="18" customWidth="1"/>
    <col min="8708" max="8708" width="11.7109375" style="18" bestFit="1" customWidth="1"/>
    <col min="8709" max="8710" width="18" style="18" customWidth="1"/>
    <col min="8711" max="8711" width="16.7109375" style="18" customWidth="1"/>
    <col min="8712" max="8712" width="16.85546875" style="18" customWidth="1"/>
    <col min="8713" max="8713" width="18" style="18" customWidth="1"/>
    <col min="8714" max="8719" width="0" style="18" hidden="1" customWidth="1"/>
    <col min="8720" max="8960" width="9.140625" style="18"/>
    <col min="8961" max="8961" width="5" style="18" customWidth="1"/>
    <col min="8962" max="8962" width="17.42578125" style="18" customWidth="1"/>
    <col min="8963" max="8963" width="27.28515625" style="18" customWidth="1"/>
    <col min="8964" max="8964" width="11.7109375" style="18" bestFit="1" customWidth="1"/>
    <col min="8965" max="8966" width="18" style="18" customWidth="1"/>
    <col min="8967" max="8967" width="16.7109375" style="18" customWidth="1"/>
    <col min="8968" max="8968" width="16.85546875" style="18" customWidth="1"/>
    <col min="8969" max="8969" width="18" style="18" customWidth="1"/>
    <col min="8970" max="8975" width="0" style="18" hidden="1" customWidth="1"/>
    <col min="8976" max="9216" width="9.140625" style="18"/>
    <col min="9217" max="9217" width="5" style="18" customWidth="1"/>
    <col min="9218" max="9218" width="17.42578125" style="18" customWidth="1"/>
    <col min="9219" max="9219" width="27.28515625" style="18" customWidth="1"/>
    <col min="9220" max="9220" width="11.7109375" style="18" bestFit="1" customWidth="1"/>
    <col min="9221" max="9222" width="18" style="18" customWidth="1"/>
    <col min="9223" max="9223" width="16.7109375" style="18" customWidth="1"/>
    <col min="9224" max="9224" width="16.85546875" style="18" customWidth="1"/>
    <col min="9225" max="9225" width="18" style="18" customWidth="1"/>
    <col min="9226" max="9231" width="0" style="18" hidden="1" customWidth="1"/>
    <col min="9232" max="9472" width="9.140625" style="18"/>
    <col min="9473" max="9473" width="5" style="18" customWidth="1"/>
    <col min="9474" max="9474" width="17.42578125" style="18" customWidth="1"/>
    <col min="9475" max="9475" width="27.28515625" style="18" customWidth="1"/>
    <col min="9476" max="9476" width="11.7109375" style="18" bestFit="1" customWidth="1"/>
    <col min="9477" max="9478" width="18" style="18" customWidth="1"/>
    <col min="9479" max="9479" width="16.7109375" style="18" customWidth="1"/>
    <col min="9480" max="9480" width="16.85546875" style="18" customWidth="1"/>
    <col min="9481" max="9481" width="18" style="18" customWidth="1"/>
    <col min="9482" max="9487" width="0" style="18" hidden="1" customWidth="1"/>
    <col min="9488" max="9728" width="9.140625" style="18"/>
    <col min="9729" max="9729" width="5" style="18" customWidth="1"/>
    <col min="9730" max="9730" width="17.42578125" style="18" customWidth="1"/>
    <col min="9731" max="9731" width="27.28515625" style="18" customWidth="1"/>
    <col min="9732" max="9732" width="11.7109375" style="18" bestFit="1" customWidth="1"/>
    <col min="9733" max="9734" width="18" style="18" customWidth="1"/>
    <col min="9735" max="9735" width="16.7109375" style="18" customWidth="1"/>
    <col min="9736" max="9736" width="16.85546875" style="18" customWidth="1"/>
    <col min="9737" max="9737" width="18" style="18" customWidth="1"/>
    <col min="9738" max="9743" width="0" style="18" hidden="1" customWidth="1"/>
    <col min="9744" max="9984" width="9.140625" style="18"/>
    <col min="9985" max="9985" width="5" style="18" customWidth="1"/>
    <col min="9986" max="9986" width="17.42578125" style="18" customWidth="1"/>
    <col min="9987" max="9987" width="27.28515625" style="18" customWidth="1"/>
    <col min="9988" max="9988" width="11.7109375" style="18" bestFit="1" customWidth="1"/>
    <col min="9989" max="9990" width="18" style="18" customWidth="1"/>
    <col min="9991" max="9991" width="16.7109375" style="18" customWidth="1"/>
    <col min="9992" max="9992" width="16.85546875" style="18" customWidth="1"/>
    <col min="9993" max="9993" width="18" style="18" customWidth="1"/>
    <col min="9994" max="9999" width="0" style="18" hidden="1" customWidth="1"/>
    <col min="10000" max="10240" width="9.140625" style="18"/>
    <col min="10241" max="10241" width="5" style="18" customWidth="1"/>
    <col min="10242" max="10242" width="17.42578125" style="18" customWidth="1"/>
    <col min="10243" max="10243" width="27.28515625" style="18" customWidth="1"/>
    <col min="10244" max="10244" width="11.7109375" style="18" bestFit="1" customWidth="1"/>
    <col min="10245" max="10246" width="18" style="18" customWidth="1"/>
    <col min="10247" max="10247" width="16.7109375" style="18" customWidth="1"/>
    <col min="10248" max="10248" width="16.85546875" style="18" customWidth="1"/>
    <col min="10249" max="10249" width="18" style="18" customWidth="1"/>
    <col min="10250" max="10255" width="0" style="18" hidden="1" customWidth="1"/>
    <col min="10256" max="10496" width="9.140625" style="18"/>
    <col min="10497" max="10497" width="5" style="18" customWidth="1"/>
    <col min="10498" max="10498" width="17.42578125" style="18" customWidth="1"/>
    <col min="10499" max="10499" width="27.28515625" style="18" customWidth="1"/>
    <col min="10500" max="10500" width="11.7109375" style="18" bestFit="1" customWidth="1"/>
    <col min="10501" max="10502" width="18" style="18" customWidth="1"/>
    <col min="10503" max="10503" width="16.7109375" style="18" customWidth="1"/>
    <col min="10504" max="10504" width="16.85546875" style="18" customWidth="1"/>
    <col min="10505" max="10505" width="18" style="18" customWidth="1"/>
    <col min="10506" max="10511" width="0" style="18" hidden="1" customWidth="1"/>
    <col min="10512" max="10752" width="9.140625" style="18"/>
    <col min="10753" max="10753" width="5" style="18" customWidth="1"/>
    <col min="10754" max="10754" width="17.42578125" style="18" customWidth="1"/>
    <col min="10755" max="10755" width="27.28515625" style="18" customWidth="1"/>
    <col min="10756" max="10756" width="11.7109375" style="18" bestFit="1" customWidth="1"/>
    <col min="10757" max="10758" width="18" style="18" customWidth="1"/>
    <col min="10759" max="10759" width="16.7109375" style="18" customWidth="1"/>
    <col min="10760" max="10760" width="16.85546875" style="18" customWidth="1"/>
    <col min="10761" max="10761" width="18" style="18" customWidth="1"/>
    <col min="10762" max="10767" width="0" style="18" hidden="1" customWidth="1"/>
    <col min="10768" max="11008" width="9.140625" style="18"/>
    <col min="11009" max="11009" width="5" style="18" customWidth="1"/>
    <col min="11010" max="11010" width="17.42578125" style="18" customWidth="1"/>
    <col min="11011" max="11011" width="27.28515625" style="18" customWidth="1"/>
    <col min="11012" max="11012" width="11.7109375" style="18" bestFit="1" customWidth="1"/>
    <col min="11013" max="11014" width="18" style="18" customWidth="1"/>
    <col min="11015" max="11015" width="16.7109375" style="18" customWidth="1"/>
    <col min="11016" max="11016" width="16.85546875" style="18" customWidth="1"/>
    <col min="11017" max="11017" width="18" style="18" customWidth="1"/>
    <col min="11018" max="11023" width="0" style="18" hidden="1" customWidth="1"/>
    <col min="11024" max="11264" width="9.140625" style="18"/>
    <col min="11265" max="11265" width="5" style="18" customWidth="1"/>
    <col min="11266" max="11266" width="17.42578125" style="18" customWidth="1"/>
    <col min="11267" max="11267" width="27.28515625" style="18" customWidth="1"/>
    <col min="11268" max="11268" width="11.7109375" style="18" bestFit="1" customWidth="1"/>
    <col min="11269" max="11270" width="18" style="18" customWidth="1"/>
    <col min="11271" max="11271" width="16.7109375" style="18" customWidth="1"/>
    <col min="11272" max="11272" width="16.85546875" style="18" customWidth="1"/>
    <col min="11273" max="11273" width="18" style="18" customWidth="1"/>
    <col min="11274" max="11279" width="0" style="18" hidden="1" customWidth="1"/>
    <col min="11280" max="11520" width="9.140625" style="18"/>
    <col min="11521" max="11521" width="5" style="18" customWidth="1"/>
    <col min="11522" max="11522" width="17.42578125" style="18" customWidth="1"/>
    <col min="11523" max="11523" width="27.28515625" style="18" customWidth="1"/>
    <col min="11524" max="11524" width="11.7109375" style="18" bestFit="1" customWidth="1"/>
    <col min="11525" max="11526" width="18" style="18" customWidth="1"/>
    <col min="11527" max="11527" width="16.7109375" style="18" customWidth="1"/>
    <col min="11528" max="11528" width="16.85546875" style="18" customWidth="1"/>
    <col min="11529" max="11529" width="18" style="18" customWidth="1"/>
    <col min="11530" max="11535" width="0" style="18" hidden="1" customWidth="1"/>
    <col min="11536" max="11776" width="9.140625" style="18"/>
    <col min="11777" max="11777" width="5" style="18" customWidth="1"/>
    <col min="11778" max="11778" width="17.42578125" style="18" customWidth="1"/>
    <col min="11779" max="11779" width="27.28515625" style="18" customWidth="1"/>
    <col min="11780" max="11780" width="11.7109375" style="18" bestFit="1" customWidth="1"/>
    <col min="11781" max="11782" width="18" style="18" customWidth="1"/>
    <col min="11783" max="11783" width="16.7109375" style="18" customWidth="1"/>
    <col min="11784" max="11784" width="16.85546875" style="18" customWidth="1"/>
    <col min="11785" max="11785" width="18" style="18" customWidth="1"/>
    <col min="11786" max="11791" width="0" style="18" hidden="1" customWidth="1"/>
    <col min="11792" max="12032" width="9.140625" style="18"/>
    <col min="12033" max="12033" width="5" style="18" customWidth="1"/>
    <col min="12034" max="12034" width="17.42578125" style="18" customWidth="1"/>
    <col min="12035" max="12035" width="27.28515625" style="18" customWidth="1"/>
    <col min="12036" max="12036" width="11.7109375" style="18" bestFit="1" customWidth="1"/>
    <col min="12037" max="12038" width="18" style="18" customWidth="1"/>
    <col min="12039" max="12039" width="16.7109375" style="18" customWidth="1"/>
    <col min="12040" max="12040" width="16.85546875" style="18" customWidth="1"/>
    <col min="12041" max="12041" width="18" style="18" customWidth="1"/>
    <col min="12042" max="12047" width="0" style="18" hidden="1" customWidth="1"/>
    <col min="12048" max="12288" width="9.140625" style="18"/>
    <col min="12289" max="12289" width="5" style="18" customWidth="1"/>
    <col min="12290" max="12290" width="17.42578125" style="18" customWidth="1"/>
    <col min="12291" max="12291" width="27.28515625" style="18" customWidth="1"/>
    <col min="12292" max="12292" width="11.7109375" style="18" bestFit="1" customWidth="1"/>
    <col min="12293" max="12294" width="18" style="18" customWidth="1"/>
    <col min="12295" max="12295" width="16.7109375" style="18" customWidth="1"/>
    <col min="12296" max="12296" width="16.85546875" style="18" customWidth="1"/>
    <col min="12297" max="12297" width="18" style="18" customWidth="1"/>
    <col min="12298" max="12303" width="0" style="18" hidden="1" customWidth="1"/>
    <col min="12304" max="12544" width="9.140625" style="18"/>
    <col min="12545" max="12545" width="5" style="18" customWidth="1"/>
    <col min="12546" max="12546" width="17.42578125" style="18" customWidth="1"/>
    <col min="12547" max="12547" width="27.28515625" style="18" customWidth="1"/>
    <col min="12548" max="12548" width="11.7109375" style="18" bestFit="1" customWidth="1"/>
    <col min="12549" max="12550" width="18" style="18" customWidth="1"/>
    <col min="12551" max="12551" width="16.7109375" style="18" customWidth="1"/>
    <col min="12552" max="12552" width="16.85546875" style="18" customWidth="1"/>
    <col min="12553" max="12553" width="18" style="18" customWidth="1"/>
    <col min="12554" max="12559" width="0" style="18" hidden="1" customWidth="1"/>
    <col min="12560" max="12800" width="9.140625" style="18"/>
    <col min="12801" max="12801" width="5" style="18" customWidth="1"/>
    <col min="12802" max="12802" width="17.42578125" style="18" customWidth="1"/>
    <col min="12803" max="12803" width="27.28515625" style="18" customWidth="1"/>
    <col min="12804" max="12804" width="11.7109375" style="18" bestFit="1" customWidth="1"/>
    <col min="12805" max="12806" width="18" style="18" customWidth="1"/>
    <col min="12807" max="12807" width="16.7109375" style="18" customWidth="1"/>
    <col min="12808" max="12808" width="16.85546875" style="18" customWidth="1"/>
    <col min="12809" max="12809" width="18" style="18" customWidth="1"/>
    <col min="12810" max="12815" width="0" style="18" hidden="1" customWidth="1"/>
    <col min="12816" max="13056" width="9.140625" style="18"/>
    <col min="13057" max="13057" width="5" style="18" customWidth="1"/>
    <col min="13058" max="13058" width="17.42578125" style="18" customWidth="1"/>
    <col min="13059" max="13059" width="27.28515625" style="18" customWidth="1"/>
    <col min="13060" max="13060" width="11.7109375" style="18" bestFit="1" customWidth="1"/>
    <col min="13061" max="13062" width="18" style="18" customWidth="1"/>
    <col min="13063" max="13063" width="16.7109375" style="18" customWidth="1"/>
    <col min="13064" max="13064" width="16.85546875" style="18" customWidth="1"/>
    <col min="13065" max="13065" width="18" style="18" customWidth="1"/>
    <col min="13066" max="13071" width="0" style="18" hidden="1" customWidth="1"/>
    <col min="13072" max="13312" width="9.140625" style="18"/>
    <col min="13313" max="13313" width="5" style="18" customWidth="1"/>
    <col min="13314" max="13314" width="17.42578125" style="18" customWidth="1"/>
    <col min="13315" max="13315" width="27.28515625" style="18" customWidth="1"/>
    <col min="13316" max="13316" width="11.7109375" style="18" bestFit="1" customWidth="1"/>
    <col min="13317" max="13318" width="18" style="18" customWidth="1"/>
    <col min="13319" max="13319" width="16.7109375" style="18" customWidth="1"/>
    <col min="13320" max="13320" width="16.85546875" style="18" customWidth="1"/>
    <col min="13321" max="13321" width="18" style="18" customWidth="1"/>
    <col min="13322" max="13327" width="0" style="18" hidden="1" customWidth="1"/>
    <col min="13328" max="13568" width="9.140625" style="18"/>
    <col min="13569" max="13569" width="5" style="18" customWidth="1"/>
    <col min="13570" max="13570" width="17.42578125" style="18" customWidth="1"/>
    <col min="13571" max="13571" width="27.28515625" style="18" customWidth="1"/>
    <col min="13572" max="13572" width="11.7109375" style="18" bestFit="1" customWidth="1"/>
    <col min="13573" max="13574" width="18" style="18" customWidth="1"/>
    <col min="13575" max="13575" width="16.7109375" style="18" customWidth="1"/>
    <col min="13576" max="13576" width="16.85546875" style="18" customWidth="1"/>
    <col min="13577" max="13577" width="18" style="18" customWidth="1"/>
    <col min="13578" max="13583" width="0" style="18" hidden="1" customWidth="1"/>
    <col min="13584" max="13824" width="9.140625" style="18"/>
    <col min="13825" max="13825" width="5" style="18" customWidth="1"/>
    <col min="13826" max="13826" width="17.42578125" style="18" customWidth="1"/>
    <col min="13827" max="13827" width="27.28515625" style="18" customWidth="1"/>
    <col min="13828" max="13828" width="11.7109375" style="18" bestFit="1" customWidth="1"/>
    <col min="13829" max="13830" width="18" style="18" customWidth="1"/>
    <col min="13831" max="13831" width="16.7109375" style="18" customWidth="1"/>
    <col min="13832" max="13832" width="16.85546875" style="18" customWidth="1"/>
    <col min="13833" max="13833" width="18" style="18" customWidth="1"/>
    <col min="13834" max="13839" width="0" style="18" hidden="1" customWidth="1"/>
    <col min="13840" max="14080" width="9.140625" style="18"/>
    <col min="14081" max="14081" width="5" style="18" customWidth="1"/>
    <col min="14082" max="14082" width="17.42578125" style="18" customWidth="1"/>
    <col min="14083" max="14083" width="27.28515625" style="18" customWidth="1"/>
    <col min="14084" max="14084" width="11.7109375" style="18" bestFit="1" customWidth="1"/>
    <col min="14085" max="14086" width="18" style="18" customWidth="1"/>
    <col min="14087" max="14087" width="16.7109375" style="18" customWidth="1"/>
    <col min="14088" max="14088" width="16.85546875" style="18" customWidth="1"/>
    <col min="14089" max="14089" width="18" style="18" customWidth="1"/>
    <col min="14090" max="14095" width="0" style="18" hidden="1" customWidth="1"/>
    <col min="14096" max="14336" width="9.140625" style="18"/>
    <col min="14337" max="14337" width="5" style="18" customWidth="1"/>
    <col min="14338" max="14338" width="17.42578125" style="18" customWidth="1"/>
    <col min="14339" max="14339" width="27.28515625" style="18" customWidth="1"/>
    <col min="14340" max="14340" width="11.7109375" style="18" bestFit="1" customWidth="1"/>
    <col min="14341" max="14342" width="18" style="18" customWidth="1"/>
    <col min="14343" max="14343" width="16.7109375" style="18" customWidth="1"/>
    <col min="14344" max="14344" width="16.85546875" style="18" customWidth="1"/>
    <col min="14345" max="14345" width="18" style="18" customWidth="1"/>
    <col min="14346" max="14351" width="0" style="18" hidden="1" customWidth="1"/>
    <col min="14352" max="14592" width="9.140625" style="18"/>
    <col min="14593" max="14593" width="5" style="18" customWidth="1"/>
    <col min="14594" max="14594" width="17.42578125" style="18" customWidth="1"/>
    <col min="14595" max="14595" width="27.28515625" style="18" customWidth="1"/>
    <col min="14596" max="14596" width="11.7109375" style="18" bestFit="1" customWidth="1"/>
    <col min="14597" max="14598" width="18" style="18" customWidth="1"/>
    <col min="14599" max="14599" width="16.7109375" style="18" customWidth="1"/>
    <col min="14600" max="14600" width="16.85546875" style="18" customWidth="1"/>
    <col min="14601" max="14601" width="18" style="18" customWidth="1"/>
    <col min="14602" max="14607" width="0" style="18" hidden="1" customWidth="1"/>
    <col min="14608" max="14848" width="9.140625" style="18"/>
    <col min="14849" max="14849" width="5" style="18" customWidth="1"/>
    <col min="14850" max="14850" width="17.42578125" style="18" customWidth="1"/>
    <col min="14851" max="14851" width="27.28515625" style="18" customWidth="1"/>
    <col min="14852" max="14852" width="11.7109375" style="18" bestFit="1" customWidth="1"/>
    <col min="14853" max="14854" width="18" style="18" customWidth="1"/>
    <col min="14855" max="14855" width="16.7109375" style="18" customWidth="1"/>
    <col min="14856" max="14856" width="16.85546875" style="18" customWidth="1"/>
    <col min="14857" max="14857" width="18" style="18" customWidth="1"/>
    <col min="14858" max="14863" width="0" style="18" hidden="1" customWidth="1"/>
    <col min="14864" max="15104" width="9.140625" style="18"/>
    <col min="15105" max="15105" width="5" style="18" customWidth="1"/>
    <col min="15106" max="15106" width="17.42578125" style="18" customWidth="1"/>
    <col min="15107" max="15107" width="27.28515625" style="18" customWidth="1"/>
    <col min="15108" max="15108" width="11.7109375" style="18" bestFit="1" customWidth="1"/>
    <col min="15109" max="15110" width="18" style="18" customWidth="1"/>
    <col min="15111" max="15111" width="16.7109375" style="18" customWidth="1"/>
    <col min="15112" max="15112" width="16.85546875" style="18" customWidth="1"/>
    <col min="15113" max="15113" width="18" style="18" customWidth="1"/>
    <col min="15114" max="15119" width="0" style="18" hidden="1" customWidth="1"/>
    <col min="15120" max="15360" width="9.140625" style="18"/>
    <col min="15361" max="15361" width="5" style="18" customWidth="1"/>
    <col min="15362" max="15362" width="17.42578125" style="18" customWidth="1"/>
    <col min="15363" max="15363" width="27.28515625" style="18" customWidth="1"/>
    <col min="15364" max="15364" width="11.7109375" style="18" bestFit="1" customWidth="1"/>
    <col min="15365" max="15366" width="18" style="18" customWidth="1"/>
    <col min="15367" max="15367" width="16.7109375" style="18" customWidth="1"/>
    <col min="15368" max="15368" width="16.85546875" style="18" customWidth="1"/>
    <col min="15369" max="15369" width="18" style="18" customWidth="1"/>
    <col min="15370" max="15375" width="0" style="18" hidden="1" customWidth="1"/>
    <col min="15376" max="15616" width="9.140625" style="18"/>
    <col min="15617" max="15617" width="5" style="18" customWidth="1"/>
    <col min="15618" max="15618" width="17.42578125" style="18" customWidth="1"/>
    <col min="15619" max="15619" width="27.28515625" style="18" customWidth="1"/>
    <col min="15620" max="15620" width="11.7109375" style="18" bestFit="1" customWidth="1"/>
    <col min="15621" max="15622" width="18" style="18" customWidth="1"/>
    <col min="15623" max="15623" width="16.7109375" style="18" customWidth="1"/>
    <col min="15624" max="15624" width="16.85546875" style="18" customWidth="1"/>
    <col min="15625" max="15625" width="18" style="18" customWidth="1"/>
    <col min="15626" max="15631" width="0" style="18" hidden="1" customWidth="1"/>
    <col min="15632" max="15872" width="9.140625" style="18"/>
    <col min="15873" max="15873" width="5" style="18" customWidth="1"/>
    <col min="15874" max="15874" width="17.42578125" style="18" customWidth="1"/>
    <col min="15875" max="15875" width="27.28515625" style="18" customWidth="1"/>
    <col min="15876" max="15876" width="11.7109375" style="18" bestFit="1" customWidth="1"/>
    <col min="15877" max="15878" width="18" style="18" customWidth="1"/>
    <col min="15879" max="15879" width="16.7109375" style="18" customWidth="1"/>
    <col min="15880" max="15880" width="16.85546875" style="18" customWidth="1"/>
    <col min="15881" max="15881" width="18" style="18" customWidth="1"/>
    <col min="15882" max="15887" width="0" style="18" hidden="1" customWidth="1"/>
    <col min="15888" max="16128" width="9.140625" style="18"/>
    <col min="16129" max="16129" width="5" style="18" customWidth="1"/>
    <col min="16130" max="16130" width="17.42578125" style="18" customWidth="1"/>
    <col min="16131" max="16131" width="27.28515625" style="18" customWidth="1"/>
    <col min="16132" max="16132" width="11.7109375" style="18" bestFit="1" customWidth="1"/>
    <col min="16133" max="16134" width="18" style="18" customWidth="1"/>
    <col min="16135" max="16135" width="16.7109375" style="18" customWidth="1"/>
    <col min="16136" max="16136" width="16.85546875" style="18" customWidth="1"/>
    <col min="16137" max="16137" width="18" style="18" customWidth="1"/>
    <col min="16138" max="16143" width="0" style="18" hidden="1" customWidth="1"/>
    <col min="16144" max="16384" width="9.140625" style="18"/>
  </cols>
  <sheetData>
    <row r="1" spans="2:19" s="10" customFormat="1" ht="12.75" customHeight="1">
      <c r="B1" s="7" t="s">
        <v>25</v>
      </c>
      <c r="C1" s="8" t="s">
        <v>1</v>
      </c>
      <c r="D1" s="8" t="s">
        <v>26</v>
      </c>
      <c r="E1" s="9" t="s">
        <v>27</v>
      </c>
      <c r="F1" s="9" t="s">
        <v>28</v>
      </c>
      <c r="G1" s="9" t="s">
        <v>29</v>
      </c>
      <c r="H1" s="9" t="s">
        <v>30</v>
      </c>
      <c r="I1" s="9" t="s">
        <v>31</v>
      </c>
    </row>
    <row r="2" spans="2:19" s="10" customFormat="1" ht="12.75" customHeight="1">
      <c r="B2" s="11" t="s">
        <v>32</v>
      </c>
      <c r="C2" s="11" t="s">
        <v>33</v>
      </c>
      <c r="D2" s="12" t="s">
        <v>34</v>
      </c>
      <c r="E2" s="13">
        <v>11440.81</v>
      </c>
      <c r="F2" s="13"/>
      <c r="G2" s="13">
        <v>2786.62</v>
      </c>
      <c r="H2" s="13"/>
      <c r="I2" s="13">
        <v>2786.62</v>
      </c>
      <c r="J2" s="11" t="s">
        <v>32</v>
      </c>
      <c r="K2" s="11" t="s">
        <v>34</v>
      </c>
      <c r="L2" s="11" t="s">
        <v>33</v>
      </c>
      <c r="O2" s="14">
        <f>SUM(B2-J2)</f>
        <v>0</v>
      </c>
      <c r="Q2" s="13">
        <f>ROUND(E2/33,2)</f>
        <v>346.69</v>
      </c>
      <c r="S2" s="13">
        <f>I2+Q2</f>
        <v>3133.31</v>
      </c>
    </row>
    <row r="3" spans="2:19" s="10" customFormat="1" ht="12.75" customHeight="1">
      <c r="B3" s="11" t="s">
        <v>35</v>
      </c>
      <c r="C3" s="11" t="s">
        <v>36</v>
      </c>
      <c r="D3" s="12" t="s">
        <v>37</v>
      </c>
      <c r="E3" s="13">
        <v>16120.66</v>
      </c>
      <c r="F3" s="13"/>
      <c r="G3" s="13">
        <v>3926.5</v>
      </c>
      <c r="H3" s="13"/>
      <c r="I3" s="13">
        <v>3926.5</v>
      </c>
      <c r="J3" s="11" t="s">
        <v>35</v>
      </c>
      <c r="K3" s="11" t="s">
        <v>37</v>
      </c>
      <c r="L3" s="11" t="s">
        <v>36</v>
      </c>
      <c r="O3" s="14">
        <f t="shared" ref="O3:O66" si="0">SUM(B3-J3)</f>
        <v>0</v>
      </c>
      <c r="Q3" s="13">
        <f>ROUND(E3/33,2)</f>
        <v>488.5</v>
      </c>
      <c r="S3" s="13">
        <f t="shared" ref="S3:S66" si="1">I3+Q3</f>
        <v>4415</v>
      </c>
    </row>
    <row r="4" spans="2:19" s="10" customFormat="1" ht="12.75" customHeight="1">
      <c r="B4" s="11" t="s">
        <v>38</v>
      </c>
      <c r="C4" s="11" t="s">
        <v>39</v>
      </c>
      <c r="D4" s="12" t="s">
        <v>40</v>
      </c>
      <c r="E4" s="13">
        <v>15020.05</v>
      </c>
      <c r="F4" s="13"/>
      <c r="G4" s="13">
        <v>3658.43</v>
      </c>
      <c r="H4" s="13"/>
      <c r="I4" s="13">
        <v>3658.43</v>
      </c>
      <c r="J4" s="11" t="s">
        <v>38</v>
      </c>
      <c r="K4" s="11" t="s">
        <v>40</v>
      </c>
      <c r="L4" s="11" t="s">
        <v>39</v>
      </c>
      <c r="O4" s="14">
        <f t="shared" si="0"/>
        <v>0</v>
      </c>
      <c r="Q4" s="13">
        <f>ROUND(E4/33,2)</f>
        <v>455.15</v>
      </c>
      <c r="S4" s="13">
        <f t="shared" si="1"/>
        <v>4113.58</v>
      </c>
    </row>
    <row r="5" spans="2:19" s="10" customFormat="1" ht="12.75" customHeight="1">
      <c r="B5" s="11" t="s">
        <v>41</v>
      </c>
      <c r="C5" s="11" t="s">
        <v>42</v>
      </c>
      <c r="D5" s="12" t="s">
        <v>43</v>
      </c>
      <c r="E5" s="13">
        <v>316392.15000000002</v>
      </c>
      <c r="F5" s="13"/>
      <c r="G5" s="13">
        <v>77063.839999999997</v>
      </c>
      <c r="H5" s="13"/>
      <c r="I5" s="13">
        <v>77063.839999999997</v>
      </c>
      <c r="J5" s="11" t="s">
        <v>41</v>
      </c>
      <c r="K5" s="11" t="s">
        <v>43</v>
      </c>
      <c r="L5" s="11" t="s">
        <v>42</v>
      </c>
      <c r="O5" s="14">
        <f t="shared" si="0"/>
        <v>0</v>
      </c>
      <c r="Q5" s="13">
        <f>ROUND(E5/33,2)</f>
        <v>9587.64</v>
      </c>
      <c r="S5" s="13">
        <f t="shared" si="1"/>
        <v>86651.48</v>
      </c>
    </row>
    <row r="6" spans="2:19" s="10" customFormat="1" ht="12.75" customHeight="1">
      <c r="B6" s="11" t="s">
        <v>44</v>
      </c>
      <c r="C6" s="11" t="s">
        <v>45</v>
      </c>
      <c r="D6" s="12" t="s">
        <v>34</v>
      </c>
      <c r="E6" s="13">
        <v>6984.32</v>
      </c>
      <c r="F6" s="13">
        <v>1698.07</v>
      </c>
      <c r="G6" s="13">
        <v>211.22000000000003</v>
      </c>
      <c r="H6" s="13"/>
      <c r="I6" s="13">
        <v>1909.29</v>
      </c>
      <c r="J6" s="11" t="s">
        <v>44</v>
      </c>
      <c r="K6" s="11" t="s">
        <v>34</v>
      </c>
      <c r="L6" s="11" t="s">
        <v>45</v>
      </c>
      <c r="O6" s="14">
        <f t="shared" si="0"/>
        <v>0</v>
      </c>
      <c r="Q6" s="13">
        <f t="shared" ref="Q3:Q66" si="2">G6</f>
        <v>211.22000000000003</v>
      </c>
      <c r="S6" s="13">
        <f t="shared" si="1"/>
        <v>2120.5100000000002</v>
      </c>
    </row>
    <row r="7" spans="2:19" s="10" customFormat="1" ht="12.75" customHeight="1">
      <c r="B7" s="11" t="s">
        <v>46</v>
      </c>
      <c r="C7" s="15" t="s">
        <v>47</v>
      </c>
      <c r="D7" s="12" t="s">
        <v>37</v>
      </c>
      <c r="E7" s="13">
        <v>11251.43</v>
      </c>
      <c r="F7" s="13">
        <v>2735.7</v>
      </c>
      <c r="G7" s="13">
        <v>340.3100000000004</v>
      </c>
      <c r="H7" s="13"/>
      <c r="I7" s="13">
        <v>3076.01</v>
      </c>
      <c r="J7" s="11" t="s">
        <v>46</v>
      </c>
      <c r="K7" s="11" t="s">
        <v>37</v>
      </c>
      <c r="L7" s="11" t="s">
        <v>47</v>
      </c>
      <c r="O7" s="14">
        <f t="shared" si="0"/>
        <v>0</v>
      </c>
      <c r="Q7" s="13">
        <f t="shared" si="2"/>
        <v>340.3100000000004</v>
      </c>
      <c r="S7" s="13">
        <f t="shared" si="1"/>
        <v>3416.3200000000006</v>
      </c>
    </row>
    <row r="8" spans="2:19" s="10" customFormat="1" ht="12.75" customHeight="1">
      <c r="B8" s="11" t="s">
        <v>48</v>
      </c>
      <c r="C8" s="15" t="s">
        <v>49</v>
      </c>
      <c r="D8" s="12" t="s">
        <v>40</v>
      </c>
      <c r="E8" s="13">
        <v>6084.65</v>
      </c>
      <c r="F8" s="13">
        <v>1479.29</v>
      </c>
      <c r="G8" s="13">
        <v>184.01999999999998</v>
      </c>
      <c r="H8" s="13"/>
      <c r="I8" s="13">
        <v>1663.31</v>
      </c>
      <c r="J8" s="11" t="s">
        <v>48</v>
      </c>
      <c r="K8" s="11" t="s">
        <v>40</v>
      </c>
      <c r="L8" s="11" t="s">
        <v>49</v>
      </c>
      <c r="O8" s="14">
        <f t="shared" si="0"/>
        <v>0</v>
      </c>
      <c r="Q8" s="13">
        <f t="shared" si="2"/>
        <v>184.01999999999998</v>
      </c>
      <c r="S8" s="13">
        <f t="shared" si="1"/>
        <v>1847.33</v>
      </c>
    </row>
    <row r="9" spans="2:19" s="10" customFormat="1" ht="12.75" customHeight="1">
      <c r="B9" s="11" t="s">
        <v>50</v>
      </c>
      <c r="C9" s="15" t="s">
        <v>51</v>
      </c>
      <c r="D9" s="12" t="s">
        <v>43</v>
      </c>
      <c r="E9" s="13">
        <v>180951.37</v>
      </c>
      <c r="F9" s="13">
        <v>44001.919999999998</v>
      </c>
      <c r="G9" s="13">
        <v>5473.6100000000006</v>
      </c>
      <c r="H9" s="13"/>
      <c r="I9" s="13">
        <v>49475.53</v>
      </c>
      <c r="J9" s="11" t="s">
        <v>50</v>
      </c>
      <c r="K9" s="11" t="s">
        <v>43</v>
      </c>
      <c r="L9" s="11" t="s">
        <v>51</v>
      </c>
      <c r="O9" s="14">
        <f t="shared" si="0"/>
        <v>0</v>
      </c>
      <c r="Q9" s="13">
        <f t="shared" si="2"/>
        <v>5473.6100000000006</v>
      </c>
      <c r="S9" s="13">
        <f t="shared" si="1"/>
        <v>54949.14</v>
      </c>
    </row>
    <row r="10" spans="2:19" s="10" customFormat="1" ht="12.75" customHeight="1">
      <c r="B10" s="11" t="s">
        <v>52</v>
      </c>
      <c r="C10" s="15" t="s">
        <v>33</v>
      </c>
      <c r="D10" s="12" t="s">
        <v>34</v>
      </c>
      <c r="E10" s="13">
        <v>16415.689999999999</v>
      </c>
      <c r="F10" s="13">
        <v>2728.5</v>
      </c>
      <c r="G10" s="13">
        <v>496.42000000000007</v>
      </c>
      <c r="H10" s="13"/>
      <c r="I10" s="13">
        <v>3224.92</v>
      </c>
      <c r="J10" s="11" t="s">
        <v>52</v>
      </c>
      <c r="K10" s="11" t="s">
        <v>34</v>
      </c>
      <c r="L10" s="11" t="s">
        <v>33</v>
      </c>
      <c r="O10" s="14">
        <f t="shared" si="0"/>
        <v>0</v>
      </c>
      <c r="Q10" s="13">
        <f t="shared" si="2"/>
        <v>496.42000000000007</v>
      </c>
      <c r="S10" s="13">
        <f t="shared" si="1"/>
        <v>3721.34</v>
      </c>
    </row>
    <row r="11" spans="2:19" s="10" customFormat="1" ht="12.75" customHeight="1">
      <c r="B11" s="11" t="s">
        <v>53</v>
      </c>
      <c r="C11" s="15" t="s">
        <v>36</v>
      </c>
      <c r="D11" s="12" t="s">
        <v>37</v>
      </c>
      <c r="E11" s="13">
        <v>35620.11</v>
      </c>
      <c r="F11" s="13">
        <v>5920.6</v>
      </c>
      <c r="G11" s="13">
        <v>1077.2199999999993</v>
      </c>
      <c r="H11" s="13"/>
      <c r="I11" s="13">
        <v>6997.82</v>
      </c>
      <c r="J11" s="11" t="s">
        <v>53</v>
      </c>
      <c r="K11" s="11" t="s">
        <v>37</v>
      </c>
      <c r="L11" s="11" t="s">
        <v>36</v>
      </c>
      <c r="O11" s="14">
        <f t="shared" si="0"/>
        <v>0</v>
      </c>
      <c r="Q11" s="13">
        <f t="shared" si="2"/>
        <v>1077.2199999999993</v>
      </c>
      <c r="S11" s="13">
        <f t="shared" si="1"/>
        <v>8075.0399999999991</v>
      </c>
    </row>
    <row r="12" spans="2:19" s="10" customFormat="1" ht="12.75" customHeight="1">
      <c r="B12" s="11" t="s">
        <v>54</v>
      </c>
      <c r="C12" s="15" t="s">
        <v>45</v>
      </c>
      <c r="D12" s="12" t="s">
        <v>34</v>
      </c>
      <c r="E12" s="13">
        <v>18719.25</v>
      </c>
      <c r="F12" s="13">
        <v>4618.84</v>
      </c>
      <c r="G12" s="13">
        <v>566.09999999999945</v>
      </c>
      <c r="H12" s="13"/>
      <c r="I12" s="13">
        <v>5184.9399999999996</v>
      </c>
      <c r="J12" s="11" t="s">
        <v>54</v>
      </c>
      <c r="K12" s="11" t="s">
        <v>34</v>
      </c>
      <c r="L12" s="11" t="s">
        <v>45</v>
      </c>
      <c r="O12" s="14">
        <f t="shared" si="0"/>
        <v>0</v>
      </c>
      <c r="Q12" s="13">
        <f t="shared" si="2"/>
        <v>566.09999999999945</v>
      </c>
      <c r="S12" s="13">
        <f t="shared" si="1"/>
        <v>5751.0399999999991</v>
      </c>
    </row>
    <row r="13" spans="2:19" s="10" customFormat="1" ht="12.75" customHeight="1">
      <c r="B13" s="11" t="s">
        <v>55</v>
      </c>
      <c r="C13" s="15" t="s">
        <v>45</v>
      </c>
      <c r="D13" s="12" t="s">
        <v>34</v>
      </c>
      <c r="E13" s="13">
        <v>24151.4</v>
      </c>
      <c r="F13" s="13">
        <v>4852.55</v>
      </c>
      <c r="G13" s="13">
        <v>730.34999999999945</v>
      </c>
      <c r="H13" s="13"/>
      <c r="I13" s="13">
        <v>5582.9</v>
      </c>
      <c r="J13" s="11" t="s">
        <v>55</v>
      </c>
      <c r="K13" s="11" t="s">
        <v>34</v>
      </c>
      <c r="L13" s="11" t="s">
        <v>45</v>
      </c>
      <c r="O13" s="14">
        <f t="shared" si="0"/>
        <v>0</v>
      </c>
      <c r="Q13" s="13">
        <f t="shared" si="2"/>
        <v>730.34999999999945</v>
      </c>
      <c r="S13" s="13">
        <f t="shared" si="1"/>
        <v>6313.2499999999991</v>
      </c>
    </row>
    <row r="14" spans="2:19" s="10" customFormat="1" ht="12.75" customHeight="1">
      <c r="B14" s="11" t="s">
        <v>56</v>
      </c>
      <c r="C14" s="15" t="s">
        <v>45</v>
      </c>
      <c r="D14" s="12" t="s">
        <v>34</v>
      </c>
      <c r="E14" s="13">
        <v>14408.49</v>
      </c>
      <c r="F14" s="13">
        <v>2894.88</v>
      </c>
      <c r="G14" s="13">
        <v>435.69999999999982</v>
      </c>
      <c r="H14" s="13"/>
      <c r="I14" s="13">
        <v>3330.58</v>
      </c>
      <c r="J14" s="11" t="s">
        <v>56</v>
      </c>
      <c r="K14" s="11" t="s">
        <v>34</v>
      </c>
      <c r="L14" s="11" t="s">
        <v>45</v>
      </c>
      <c r="O14" s="14">
        <f t="shared" si="0"/>
        <v>0</v>
      </c>
      <c r="Q14" s="13">
        <f t="shared" si="2"/>
        <v>435.69999999999982</v>
      </c>
      <c r="S14" s="13">
        <f t="shared" si="1"/>
        <v>3766.2799999999997</v>
      </c>
    </row>
    <row r="15" spans="2:19" s="10" customFormat="1" ht="12.75" customHeight="1">
      <c r="B15" s="11" t="s">
        <v>57</v>
      </c>
      <c r="C15" s="15" t="s">
        <v>45</v>
      </c>
      <c r="D15" s="12" t="s">
        <v>34</v>
      </c>
      <c r="E15" s="13">
        <v>9964.57</v>
      </c>
      <c r="F15" s="13">
        <v>1422.66</v>
      </c>
      <c r="G15" s="13">
        <v>301.34999999999991</v>
      </c>
      <c r="H15" s="13"/>
      <c r="I15" s="13">
        <v>1724.01</v>
      </c>
      <c r="J15" s="11" t="s">
        <v>57</v>
      </c>
      <c r="K15" s="11" t="s">
        <v>34</v>
      </c>
      <c r="L15" s="11" t="s">
        <v>45</v>
      </c>
      <c r="O15" s="14">
        <f t="shared" si="0"/>
        <v>0</v>
      </c>
      <c r="Q15" s="13">
        <f t="shared" si="2"/>
        <v>301.34999999999991</v>
      </c>
      <c r="S15" s="13">
        <f t="shared" si="1"/>
        <v>2025.36</v>
      </c>
    </row>
    <row r="16" spans="2:19" s="10" customFormat="1" ht="12.75" customHeight="1">
      <c r="B16" s="11" t="s">
        <v>58</v>
      </c>
      <c r="C16" s="15" t="s">
        <v>59</v>
      </c>
      <c r="D16" s="12" t="s">
        <v>37</v>
      </c>
      <c r="E16" s="13">
        <v>10210.709999999999</v>
      </c>
      <c r="F16" s="13">
        <v>1457.8</v>
      </c>
      <c r="G16" s="13">
        <v>308.79999999999995</v>
      </c>
      <c r="H16" s="13"/>
      <c r="I16" s="13">
        <v>1766.6</v>
      </c>
      <c r="J16" s="11" t="s">
        <v>58</v>
      </c>
      <c r="K16" s="11" t="s">
        <v>37</v>
      </c>
      <c r="L16" s="11" t="s">
        <v>59</v>
      </c>
      <c r="O16" s="14">
        <f t="shared" si="0"/>
        <v>0</v>
      </c>
      <c r="Q16" s="13">
        <f t="shared" si="2"/>
        <v>308.79999999999995</v>
      </c>
      <c r="S16" s="13">
        <f t="shared" si="1"/>
        <v>2075.3999999999996</v>
      </c>
    </row>
    <row r="17" spans="2:19" s="10" customFormat="1" ht="12.75" customHeight="1">
      <c r="B17" s="11" t="s">
        <v>60</v>
      </c>
      <c r="C17" s="15" t="s">
        <v>61</v>
      </c>
      <c r="D17" s="12" t="s">
        <v>37</v>
      </c>
      <c r="E17" s="13">
        <v>21645.41</v>
      </c>
      <c r="F17" s="13">
        <v>5892.87</v>
      </c>
      <c r="G17" s="13">
        <v>654.69999999999982</v>
      </c>
      <c r="H17" s="13"/>
      <c r="I17" s="13">
        <v>6547.57</v>
      </c>
      <c r="J17" s="11" t="s">
        <v>60</v>
      </c>
      <c r="K17" s="11" t="s">
        <v>37</v>
      </c>
      <c r="L17" s="11" t="s">
        <v>61</v>
      </c>
      <c r="O17" s="14">
        <f t="shared" si="0"/>
        <v>0</v>
      </c>
      <c r="Q17" s="13">
        <f t="shared" si="2"/>
        <v>654.69999999999982</v>
      </c>
      <c r="S17" s="13">
        <f t="shared" si="1"/>
        <v>7202.2699999999995</v>
      </c>
    </row>
    <row r="18" spans="2:19" s="10" customFormat="1" ht="12.75" customHeight="1">
      <c r="B18" s="11" t="s">
        <v>62</v>
      </c>
      <c r="C18" s="15" t="s">
        <v>63</v>
      </c>
      <c r="D18" s="12" t="s">
        <v>34</v>
      </c>
      <c r="E18" s="13">
        <v>48169.919999999998</v>
      </c>
      <c r="F18" s="13">
        <v>11840.81</v>
      </c>
      <c r="G18" s="13">
        <v>1457.2200000000012</v>
      </c>
      <c r="H18" s="13"/>
      <c r="I18" s="13">
        <v>13298.03</v>
      </c>
      <c r="J18" s="11" t="s">
        <v>62</v>
      </c>
      <c r="K18" s="11" t="s">
        <v>34</v>
      </c>
      <c r="L18" s="11" t="s">
        <v>63</v>
      </c>
      <c r="O18" s="14">
        <f t="shared" si="0"/>
        <v>0</v>
      </c>
      <c r="Q18" s="13">
        <f t="shared" si="2"/>
        <v>1457.2200000000012</v>
      </c>
      <c r="S18" s="13">
        <f t="shared" si="1"/>
        <v>14755.250000000002</v>
      </c>
    </row>
    <row r="19" spans="2:19" s="10" customFormat="1" ht="12.75" customHeight="1">
      <c r="B19" s="11" t="s">
        <v>64</v>
      </c>
      <c r="C19" s="15" t="s">
        <v>63</v>
      </c>
      <c r="D19" s="12" t="s">
        <v>34</v>
      </c>
      <c r="E19" s="13">
        <v>28441.35</v>
      </c>
      <c r="F19" s="13">
        <v>7176.4</v>
      </c>
      <c r="G19" s="13">
        <v>860.53000000000065</v>
      </c>
      <c r="H19" s="13"/>
      <c r="I19" s="13">
        <v>8036.93</v>
      </c>
      <c r="J19" s="11" t="s">
        <v>64</v>
      </c>
      <c r="K19" s="11" t="s">
        <v>34</v>
      </c>
      <c r="L19" s="11" t="s">
        <v>63</v>
      </c>
      <c r="O19" s="14">
        <f t="shared" si="0"/>
        <v>0</v>
      </c>
      <c r="Q19" s="13">
        <f t="shared" si="2"/>
        <v>860.53000000000065</v>
      </c>
      <c r="S19" s="13">
        <f t="shared" si="1"/>
        <v>8897.4600000000009</v>
      </c>
    </row>
    <row r="20" spans="2:19" s="10" customFormat="1" ht="12.75" customHeight="1">
      <c r="B20" s="11" t="s">
        <v>65</v>
      </c>
      <c r="C20" s="16" t="s">
        <v>66</v>
      </c>
      <c r="D20" s="12" t="s">
        <v>34</v>
      </c>
      <c r="E20" s="13">
        <v>27179.25</v>
      </c>
      <c r="F20" s="13"/>
      <c r="G20" s="13">
        <v>7233.48</v>
      </c>
      <c r="H20" s="13"/>
      <c r="I20" s="13">
        <v>7233.48</v>
      </c>
      <c r="J20" s="11" t="s">
        <v>65</v>
      </c>
      <c r="K20" s="11" t="s">
        <v>34</v>
      </c>
      <c r="L20" s="11" t="s">
        <v>66</v>
      </c>
      <c r="O20" s="14">
        <f t="shared" si="0"/>
        <v>0</v>
      </c>
      <c r="Q20" s="13">
        <f>ROUND(E20/33,2)</f>
        <v>823.61</v>
      </c>
      <c r="S20" s="13">
        <f t="shared" si="1"/>
        <v>8057.0899999999992</v>
      </c>
    </row>
    <row r="21" spans="2:19" s="10" customFormat="1" ht="12.75" customHeight="1">
      <c r="B21" s="11" t="s">
        <v>67</v>
      </c>
      <c r="C21" s="15" t="s">
        <v>63</v>
      </c>
      <c r="D21" s="12" t="s">
        <v>37</v>
      </c>
      <c r="E21" s="13">
        <v>5020.0600000000004</v>
      </c>
      <c r="F21" s="13">
        <v>1246.98</v>
      </c>
      <c r="G21" s="13">
        <v>151.78999999999996</v>
      </c>
      <c r="H21" s="13"/>
      <c r="I21" s="13">
        <v>1398.77</v>
      </c>
      <c r="J21" s="11" t="s">
        <v>67</v>
      </c>
      <c r="K21" s="11" t="s">
        <v>37</v>
      </c>
      <c r="L21" s="11" t="s">
        <v>63</v>
      </c>
      <c r="O21" s="14">
        <f t="shared" si="0"/>
        <v>0</v>
      </c>
      <c r="Q21" s="13">
        <f t="shared" si="2"/>
        <v>151.78999999999996</v>
      </c>
      <c r="S21" s="13">
        <f t="shared" si="1"/>
        <v>1550.56</v>
      </c>
    </row>
    <row r="22" spans="2:19" s="10" customFormat="1" ht="12.75" customHeight="1">
      <c r="B22" s="11" t="s">
        <v>68</v>
      </c>
      <c r="C22" s="15" t="s">
        <v>63</v>
      </c>
      <c r="D22" s="12" t="s">
        <v>40</v>
      </c>
      <c r="E22" s="13">
        <v>97587.18</v>
      </c>
      <c r="F22" s="13">
        <v>24247.02</v>
      </c>
      <c r="G22" s="13">
        <v>2951.7299999999996</v>
      </c>
      <c r="H22" s="13"/>
      <c r="I22" s="13">
        <v>27198.75</v>
      </c>
      <c r="J22" s="11" t="s">
        <v>68</v>
      </c>
      <c r="K22" s="11" t="s">
        <v>40</v>
      </c>
      <c r="L22" s="11" t="s">
        <v>63</v>
      </c>
      <c r="O22" s="14">
        <f t="shared" si="0"/>
        <v>0</v>
      </c>
      <c r="Q22" s="13">
        <f t="shared" si="2"/>
        <v>2951.7299999999996</v>
      </c>
      <c r="S22" s="13">
        <f t="shared" si="1"/>
        <v>30150.48</v>
      </c>
    </row>
    <row r="23" spans="2:19" s="10" customFormat="1" ht="12.75" customHeight="1">
      <c r="B23" s="11" t="s">
        <v>69</v>
      </c>
      <c r="C23" s="15" t="s">
        <v>63</v>
      </c>
      <c r="D23" s="12" t="s">
        <v>34</v>
      </c>
      <c r="E23" s="13">
        <v>48661.81</v>
      </c>
      <c r="F23" s="13">
        <v>12169.24</v>
      </c>
      <c r="G23" s="13">
        <v>1472.5500000000011</v>
      </c>
      <c r="H23" s="13"/>
      <c r="I23" s="13">
        <v>13641.79</v>
      </c>
      <c r="J23" s="11" t="s">
        <v>69</v>
      </c>
      <c r="K23" s="11" t="s">
        <v>34</v>
      </c>
      <c r="L23" s="11" t="s">
        <v>63</v>
      </c>
      <c r="O23" s="14">
        <f t="shared" si="0"/>
        <v>0</v>
      </c>
      <c r="Q23" s="13">
        <f t="shared" si="2"/>
        <v>1472.5500000000011</v>
      </c>
      <c r="S23" s="13">
        <f t="shared" si="1"/>
        <v>15114.340000000002</v>
      </c>
    </row>
    <row r="24" spans="2:19" s="10" customFormat="1" ht="12.75" customHeight="1">
      <c r="B24" s="11" t="s">
        <v>70</v>
      </c>
      <c r="C24" s="15" t="s">
        <v>63</v>
      </c>
      <c r="D24" s="12" t="s">
        <v>37</v>
      </c>
      <c r="E24" s="13">
        <v>36170.78</v>
      </c>
      <c r="F24" s="13">
        <v>9045.4500000000007</v>
      </c>
      <c r="G24" s="13">
        <v>1094.5399999999991</v>
      </c>
      <c r="H24" s="13"/>
      <c r="I24" s="13">
        <v>10139.99</v>
      </c>
      <c r="J24" s="11" t="s">
        <v>70</v>
      </c>
      <c r="K24" s="11" t="s">
        <v>37</v>
      </c>
      <c r="L24" s="11" t="s">
        <v>63</v>
      </c>
      <c r="O24" s="14">
        <f t="shared" si="0"/>
        <v>0</v>
      </c>
      <c r="Q24" s="13">
        <f t="shared" si="2"/>
        <v>1094.5399999999991</v>
      </c>
      <c r="S24" s="13">
        <f t="shared" si="1"/>
        <v>11234.529999999999</v>
      </c>
    </row>
    <row r="25" spans="2:19" s="10" customFormat="1" ht="12.75" customHeight="1">
      <c r="B25" s="11" t="s">
        <v>71</v>
      </c>
      <c r="C25" s="15" t="s">
        <v>45</v>
      </c>
      <c r="D25" s="12" t="s">
        <v>34</v>
      </c>
      <c r="E25" s="13">
        <v>33792.839999999997</v>
      </c>
      <c r="F25" s="13">
        <v>7841.6</v>
      </c>
      <c r="G25" s="13">
        <v>1022.1700000000001</v>
      </c>
      <c r="H25" s="13"/>
      <c r="I25" s="13">
        <v>8863.77</v>
      </c>
      <c r="J25" s="11" t="s">
        <v>71</v>
      </c>
      <c r="K25" s="11" t="s">
        <v>34</v>
      </c>
      <c r="L25" s="11" t="s">
        <v>45</v>
      </c>
      <c r="O25" s="14">
        <f t="shared" si="0"/>
        <v>0</v>
      </c>
      <c r="Q25" s="13">
        <f t="shared" si="2"/>
        <v>1022.1700000000001</v>
      </c>
      <c r="S25" s="13">
        <f t="shared" si="1"/>
        <v>9885.94</v>
      </c>
    </row>
    <row r="26" spans="2:19" s="10" customFormat="1" ht="12.75" customHeight="1">
      <c r="B26" s="11" t="s">
        <v>72</v>
      </c>
      <c r="C26" s="15" t="s">
        <v>59</v>
      </c>
      <c r="D26" s="12" t="s">
        <v>34</v>
      </c>
      <c r="E26" s="13">
        <v>8668.84</v>
      </c>
      <c r="F26" s="13">
        <v>2144.25</v>
      </c>
      <c r="G26" s="13">
        <v>262.2199999999998</v>
      </c>
      <c r="H26" s="13"/>
      <c r="I26" s="13">
        <v>2406.4699999999998</v>
      </c>
      <c r="J26" s="11" t="s">
        <v>72</v>
      </c>
      <c r="K26" s="11" t="s">
        <v>34</v>
      </c>
      <c r="L26" s="11" t="s">
        <v>59</v>
      </c>
      <c r="O26" s="14">
        <f t="shared" si="0"/>
        <v>0</v>
      </c>
      <c r="Q26" s="13">
        <f t="shared" si="2"/>
        <v>262.2199999999998</v>
      </c>
      <c r="S26" s="13">
        <f t="shared" si="1"/>
        <v>2668.6899999999996</v>
      </c>
    </row>
    <row r="27" spans="2:19" s="10" customFormat="1" ht="12.75" customHeight="1">
      <c r="B27" s="11" t="s">
        <v>73</v>
      </c>
      <c r="C27" s="16" t="s">
        <v>33</v>
      </c>
      <c r="D27" s="12" t="s">
        <v>34</v>
      </c>
      <c r="E27" s="13">
        <v>9651.76</v>
      </c>
      <c r="F27" s="13"/>
      <c r="G27" s="13">
        <v>2682.55</v>
      </c>
      <c r="H27" s="13"/>
      <c r="I27" s="13">
        <v>2682.55</v>
      </c>
      <c r="J27" s="11" t="s">
        <v>73</v>
      </c>
      <c r="K27" s="11" t="s">
        <v>34</v>
      </c>
      <c r="L27" s="11" t="s">
        <v>33</v>
      </c>
      <c r="O27" s="14">
        <f t="shared" si="0"/>
        <v>0</v>
      </c>
      <c r="Q27" s="13">
        <f>ROUND(E27/33,2)</f>
        <v>292.48</v>
      </c>
      <c r="S27" s="13">
        <f t="shared" si="1"/>
        <v>2975.03</v>
      </c>
    </row>
    <row r="28" spans="2:19" s="10" customFormat="1" ht="12.75" customHeight="1">
      <c r="B28" s="11" t="s">
        <v>74</v>
      </c>
      <c r="C28" s="15" t="s">
        <v>63</v>
      </c>
      <c r="D28" s="12" t="s">
        <v>37</v>
      </c>
      <c r="E28" s="13">
        <v>60789.440000000002</v>
      </c>
      <c r="F28" s="13">
        <v>14997.36</v>
      </c>
      <c r="G28" s="13">
        <v>1838.5799999999981</v>
      </c>
      <c r="H28" s="13"/>
      <c r="I28" s="13">
        <v>16835.939999999999</v>
      </c>
      <c r="J28" s="11" t="s">
        <v>74</v>
      </c>
      <c r="K28" s="11" t="s">
        <v>37</v>
      </c>
      <c r="L28" s="11" t="s">
        <v>63</v>
      </c>
      <c r="O28" s="14">
        <f t="shared" si="0"/>
        <v>0</v>
      </c>
      <c r="Q28" s="13">
        <f t="shared" si="2"/>
        <v>1838.5799999999981</v>
      </c>
      <c r="S28" s="13">
        <f t="shared" si="1"/>
        <v>18674.519999999997</v>
      </c>
    </row>
    <row r="29" spans="2:19" s="10" customFormat="1" ht="12.75" customHeight="1">
      <c r="B29" s="11" t="s">
        <v>75</v>
      </c>
      <c r="C29" s="15" t="s">
        <v>49</v>
      </c>
      <c r="D29" s="12" t="s">
        <v>40</v>
      </c>
      <c r="E29" s="13">
        <v>8203.9500000000007</v>
      </c>
      <c r="F29" s="13">
        <v>2042.39</v>
      </c>
      <c r="G29" s="13">
        <v>248.12000000000012</v>
      </c>
      <c r="H29" s="13"/>
      <c r="I29" s="13">
        <v>2290.5100000000002</v>
      </c>
      <c r="J29" s="11" t="s">
        <v>75</v>
      </c>
      <c r="K29" s="11" t="s">
        <v>40</v>
      </c>
      <c r="L29" s="11" t="s">
        <v>49</v>
      </c>
      <c r="O29" s="14">
        <f t="shared" si="0"/>
        <v>0</v>
      </c>
      <c r="Q29" s="13">
        <f t="shared" si="2"/>
        <v>248.12000000000012</v>
      </c>
      <c r="S29" s="13">
        <f t="shared" si="1"/>
        <v>2538.63</v>
      </c>
    </row>
    <row r="30" spans="2:19" s="10" customFormat="1" ht="12.75" customHeight="1">
      <c r="B30" s="11" t="s">
        <v>76</v>
      </c>
      <c r="C30" s="15" t="s">
        <v>77</v>
      </c>
      <c r="D30" s="12" t="s">
        <v>34</v>
      </c>
      <c r="E30" s="13">
        <v>5266.32</v>
      </c>
      <c r="F30" s="13">
        <v>1209.07</v>
      </c>
      <c r="G30" s="13">
        <v>159.25</v>
      </c>
      <c r="H30" s="13"/>
      <c r="I30" s="13">
        <v>1368.32</v>
      </c>
      <c r="J30" s="11" t="s">
        <v>76</v>
      </c>
      <c r="K30" s="11" t="s">
        <v>34</v>
      </c>
      <c r="L30" s="11" t="s">
        <v>77</v>
      </c>
      <c r="O30" s="14">
        <f t="shared" si="0"/>
        <v>0</v>
      </c>
      <c r="Q30" s="13">
        <f t="shared" si="2"/>
        <v>159.25</v>
      </c>
      <c r="S30" s="13">
        <f t="shared" si="1"/>
        <v>1527.57</v>
      </c>
    </row>
    <row r="31" spans="2:19" s="10" customFormat="1" ht="12.75" customHeight="1">
      <c r="B31" s="11" t="s">
        <v>78</v>
      </c>
      <c r="C31" s="15" t="s">
        <v>59</v>
      </c>
      <c r="D31" s="12" t="s">
        <v>37</v>
      </c>
      <c r="E31" s="13">
        <v>6777.18</v>
      </c>
      <c r="F31" s="13">
        <v>1556.03</v>
      </c>
      <c r="G31" s="13">
        <v>204.95000000000005</v>
      </c>
      <c r="H31" s="13"/>
      <c r="I31" s="13">
        <v>1760.98</v>
      </c>
      <c r="J31" s="11" t="s">
        <v>78</v>
      </c>
      <c r="K31" s="11" t="s">
        <v>37</v>
      </c>
      <c r="L31" s="11" t="s">
        <v>59</v>
      </c>
      <c r="O31" s="14">
        <f t="shared" si="0"/>
        <v>0</v>
      </c>
      <c r="Q31" s="13">
        <f t="shared" si="2"/>
        <v>204.95000000000005</v>
      </c>
      <c r="S31" s="13">
        <f t="shared" si="1"/>
        <v>1965.93</v>
      </c>
    </row>
    <row r="32" spans="2:19" s="10" customFormat="1" ht="12.75" customHeight="1">
      <c r="B32" s="11" t="s">
        <v>79</v>
      </c>
      <c r="C32" s="15" t="s">
        <v>45</v>
      </c>
      <c r="D32" s="12" t="s">
        <v>34</v>
      </c>
      <c r="E32" s="13">
        <v>20632.509999999998</v>
      </c>
      <c r="F32" s="13">
        <v>4394.2</v>
      </c>
      <c r="G32" s="13">
        <v>623.90999999999985</v>
      </c>
      <c r="H32" s="13"/>
      <c r="I32" s="13">
        <v>5018.1099999999997</v>
      </c>
      <c r="J32" s="11" t="s">
        <v>79</v>
      </c>
      <c r="K32" s="11" t="s">
        <v>34</v>
      </c>
      <c r="L32" s="11" t="s">
        <v>45</v>
      </c>
      <c r="O32" s="14">
        <f t="shared" si="0"/>
        <v>0</v>
      </c>
      <c r="Q32" s="13">
        <f t="shared" si="2"/>
        <v>623.90999999999985</v>
      </c>
      <c r="S32" s="13">
        <f t="shared" si="1"/>
        <v>5642.0199999999995</v>
      </c>
    </row>
    <row r="33" spans="2:19" s="10" customFormat="1" ht="12.75" customHeight="1">
      <c r="B33" s="11" t="s">
        <v>80</v>
      </c>
      <c r="C33" s="15" t="s">
        <v>63</v>
      </c>
      <c r="D33" s="12" t="s">
        <v>34</v>
      </c>
      <c r="E33" s="13">
        <v>23784.1</v>
      </c>
      <c r="F33" s="13">
        <v>6085.28</v>
      </c>
      <c r="G33" s="13">
        <v>719.44000000000051</v>
      </c>
      <c r="H33" s="13"/>
      <c r="I33" s="13">
        <v>6804.72</v>
      </c>
      <c r="J33" s="11" t="s">
        <v>80</v>
      </c>
      <c r="K33" s="11" t="s">
        <v>34</v>
      </c>
      <c r="L33" s="11" t="s">
        <v>63</v>
      </c>
      <c r="O33" s="14">
        <f t="shared" si="0"/>
        <v>0</v>
      </c>
      <c r="Q33" s="13">
        <f t="shared" si="2"/>
        <v>719.44000000000051</v>
      </c>
      <c r="S33" s="13">
        <f t="shared" si="1"/>
        <v>7524.1600000000008</v>
      </c>
    </row>
    <row r="34" spans="2:19" s="10" customFormat="1" ht="12.75" customHeight="1">
      <c r="B34" s="11" t="s">
        <v>81</v>
      </c>
      <c r="C34" s="15" t="s">
        <v>63</v>
      </c>
      <c r="D34" s="12" t="s">
        <v>40</v>
      </c>
      <c r="E34" s="13">
        <v>42114.9</v>
      </c>
      <c r="F34" s="13">
        <v>10775.63</v>
      </c>
      <c r="G34" s="13">
        <v>1273.9600000000009</v>
      </c>
      <c r="H34" s="13"/>
      <c r="I34" s="13">
        <v>12049.59</v>
      </c>
      <c r="J34" s="11" t="s">
        <v>81</v>
      </c>
      <c r="K34" s="11" t="s">
        <v>40</v>
      </c>
      <c r="L34" s="11" t="s">
        <v>63</v>
      </c>
      <c r="O34" s="14">
        <f t="shared" si="0"/>
        <v>0</v>
      </c>
      <c r="Q34" s="13">
        <f t="shared" si="2"/>
        <v>1273.9600000000009</v>
      </c>
      <c r="S34" s="13">
        <f t="shared" si="1"/>
        <v>13323.550000000001</v>
      </c>
    </row>
    <row r="35" spans="2:19" s="10" customFormat="1" ht="12.75" customHeight="1">
      <c r="B35" s="11" t="s">
        <v>82</v>
      </c>
      <c r="C35" s="15" t="s">
        <v>45</v>
      </c>
      <c r="D35" s="12" t="s">
        <v>34</v>
      </c>
      <c r="E35" s="13">
        <v>25859.91</v>
      </c>
      <c r="F35" s="13">
        <v>5232.54</v>
      </c>
      <c r="G35" s="13">
        <v>782.02000000000044</v>
      </c>
      <c r="H35" s="13"/>
      <c r="I35" s="13">
        <v>6014.56</v>
      </c>
      <c r="J35" s="11" t="s">
        <v>82</v>
      </c>
      <c r="K35" s="11" t="s">
        <v>34</v>
      </c>
      <c r="L35" s="11" t="s">
        <v>45</v>
      </c>
      <c r="O35" s="14">
        <f t="shared" si="0"/>
        <v>0</v>
      </c>
      <c r="Q35" s="13">
        <f t="shared" si="2"/>
        <v>782.02000000000044</v>
      </c>
      <c r="S35" s="13">
        <f t="shared" si="1"/>
        <v>6796.5800000000008</v>
      </c>
    </row>
    <row r="36" spans="2:19" s="10" customFormat="1" ht="12.75" customHeight="1">
      <c r="B36" s="11" t="s">
        <v>83</v>
      </c>
      <c r="C36" s="15" t="s">
        <v>59</v>
      </c>
      <c r="D36" s="12" t="s">
        <v>37</v>
      </c>
      <c r="E36" s="13">
        <v>28331.71</v>
      </c>
      <c r="F36" s="13">
        <v>5732.73</v>
      </c>
      <c r="G36" s="13">
        <v>856.77000000000044</v>
      </c>
      <c r="H36" s="13"/>
      <c r="I36" s="13">
        <v>6589.5</v>
      </c>
      <c r="J36" s="11" t="s">
        <v>83</v>
      </c>
      <c r="K36" s="11" t="s">
        <v>37</v>
      </c>
      <c r="L36" s="11" t="s">
        <v>59</v>
      </c>
      <c r="O36" s="14">
        <f t="shared" si="0"/>
        <v>0</v>
      </c>
      <c r="Q36" s="13">
        <f t="shared" si="2"/>
        <v>856.77000000000044</v>
      </c>
      <c r="S36" s="13">
        <f t="shared" si="1"/>
        <v>7446.27</v>
      </c>
    </row>
    <row r="37" spans="2:19" s="10" customFormat="1" ht="12.75" customHeight="1">
      <c r="B37" s="11" t="s">
        <v>84</v>
      </c>
      <c r="C37" s="15" t="s">
        <v>63</v>
      </c>
      <c r="D37" s="12" t="s">
        <v>37</v>
      </c>
      <c r="E37" s="13">
        <v>14578.69</v>
      </c>
      <c r="F37" s="13">
        <v>3562.35</v>
      </c>
      <c r="G37" s="13">
        <v>440.88000000000011</v>
      </c>
      <c r="H37" s="13"/>
      <c r="I37" s="13">
        <v>4003.23</v>
      </c>
      <c r="J37" s="11" t="s">
        <v>84</v>
      </c>
      <c r="K37" s="11" t="s">
        <v>37</v>
      </c>
      <c r="L37" s="11" t="s">
        <v>63</v>
      </c>
      <c r="O37" s="14">
        <f t="shared" si="0"/>
        <v>0</v>
      </c>
      <c r="Q37" s="13">
        <f t="shared" si="2"/>
        <v>440.88000000000011</v>
      </c>
      <c r="S37" s="13">
        <f t="shared" si="1"/>
        <v>4444.1100000000006</v>
      </c>
    </row>
    <row r="38" spans="2:19" s="10" customFormat="1" ht="12.75" customHeight="1">
      <c r="B38" s="11" t="s">
        <v>85</v>
      </c>
      <c r="C38" s="15" t="s">
        <v>63</v>
      </c>
      <c r="D38" s="12" t="s">
        <v>34</v>
      </c>
      <c r="E38" s="13">
        <v>9875.2900000000009</v>
      </c>
      <c r="F38" s="13">
        <v>2559.58</v>
      </c>
      <c r="G38" s="13">
        <v>298.69000000000005</v>
      </c>
      <c r="H38" s="13"/>
      <c r="I38" s="13">
        <v>2858.27</v>
      </c>
      <c r="J38" s="11" t="s">
        <v>85</v>
      </c>
      <c r="K38" s="11" t="s">
        <v>34</v>
      </c>
      <c r="L38" s="11" t="s">
        <v>63</v>
      </c>
      <c r="O38" s="14">
        <f t="shared" si="0"/>
        <v>0</v>
      </c>
      <c r="Q38" s="13">
        <f t="shared" si="2"/>
        <v>298.69000000000005</v>
      </c>
      <c r="S38" s="13">
        <f t="shared" si="1"/>
        <v>3156.96</v>
      </c>
    </row>
    <row r="39" spans="2:19" s="10" customFormat="1" ht="12.75" customHeight="1">
      <c r="B39" s="11" t="s">
        <v>86</v>
      </c>
      <c r="C39" s="15" t="s">
        <v>63</v>
      </c>
      <c r="D39" s="12" t="s">
        <v>37</v>
      </c>
      <c r="E39" s="13">
        <v>14129.98</v>
      </c>
      <c r="F39" s="13">
        <v>3662.43</v>
      </c>
      <c r="G39" s="13">
        <v>427.40000000000009</v>
      </c>
      <c r="H39" s="13"/>
      <c r="I39" s="13">
        <v>4089.83</v>
      </c>
      <c r="J39" s="11" t="s">
        <v>86</v>
      </c>
      <c r="K39" s="11" t="s">
        <v>37</v>
      </c>
      <c r="L39" s="11" t="s">
        <v>63</v>
      </c>
      <c r="O39" s="14">
        <f t="shared" si="0"/>
        <v>0</v>
      </c>
      <c r="Q39" s="13">
        <f t="shared" si="2"/>
        <v>427.40000000000009</v>
      </c>
      <c r="S39" s="13">
        <f t="shared" si="1"/>
        <v>4517.2299999999996</v>
      </c>
    </row>
    <row r="40" spans="2:19" s="10" customFormat="1" ht="12.75" customHeight="1">
      <c r="B40" s="11" t="s">
        <v>87</v>
      </c>
      <c r="C40" s="15" t="s">
        <v>45</v>
      </c>
      <c r="D40" s="12" t="s">
        <v>34</v>
      </c>
      <c r="E40" s="13">
        <v>102315.03</v>
      </c>
      <c r="F40" s="13">
        <v>25814.73</v>
      </c>
      <c r="G40" s="13">
        <v>3095.8600000000006</v>
      </c>
      <c r="H40" s="13"/>
      <c r="I40" s="13">
        <v>28910.59</v>
      </c>
      <c r="J40" s="11" t="s">
        <v>87</v>
      </c>
      <c r="K40" s="11" t="s">
        <v>34</v>
      </c>
      <c r="L40" s="11" t="s">
        <v>45</v>
      </c>
      <c r="O40" s="14">
        <f t="shared" si="0"/>
        <v>0</v>
      </c>
      <c r="Q40" s="13">
        <f t="shared" si="2"/>
        <v>3095.8600000000006</v>
      </c>
      <c r="S40" s="13">
        <f t="shared" si="1"/>
        <v>32006.45</v>
      </c>
    </row>
    <row r="41" spans="2:19" s="10" customFormat="1" ht="12.75" customHeight="1">
      <c r="B41" s="11" t="s">
        <v>88</v>
      </c>
      <c r="C41" s="15" t="s">
        <v>63</v>
      </c>
      <c r="D41" s="12" t="s">
        <v>40</v>
      </c>
      <c r="E41" s="13">
        <v>17773.55</v>
      </c>
      <c r="F41" s="13">
        <v>4435.8999999999996</v>
      </c>
      <c r="G41" s="13">
        <v>537.78000000000065</v>
      </c>
      <c r="H41" s="13"/>
      <c r="I41" s="13">
        <v>4973.68</v>
      </c>
      <c r="J41" s="11" t="s">
        <v>88</v>
      </c>
      <c r="K41" s="11" t="s">
        <v>40</v>
      </c>
      <c r="L41" s="11" t="s">
        <v>63</v>
      </c>
      <c r="O41" s="14">
        <f t="shared" si="0"/>
        <v>0</v>
      </c>
      <c r="Q41" s="13">
        <f t="shared" si="2"/>
        <v>537.78000000000065</v>
      </c>
      <c r="S41" s="13">
        <f t="shared" si="1"/>
        <v>5511.4600000000009</v>
      </c>
    </row>
    <row r="42" spans="2:19" s="10" customFormat="1" ht="12.75" customHeight="1">
      <c r="B42" s="11" t="s">
        <v>89</v>
      </c>
      <c r="C42" s="17"/>
      <c r="D42" s="12" t="s">
        <v>34</v>
      </c>
      <c r="E42" s="13">
        <v>7526.56</v>
      </c>
      <c r="F42" s="13"/>
      <c r="G42" s="13">
        <v>1972.55</v>
      </c>
      <c r="H42" s="13"/>
      <c r="I42" s="13">
        <v>1972.55</v>
      </c>
      <c r="J42" s="11" t="s">
        <v>89</v>
      </c>
      <c r="K42" s="11" t="s">
        <v>34</v>
      </c>
      <c r="L42" s="11" t="s">
        <v>33</v>
      </c>
      <c r="O42" s="14">
        <f t="shared" si="0"/>
        <v>0</v>
      </c>
      <c r="Q42" s="13">
        <f>ROUND(E42/33,2)</f>
        <v>228.08</v>
      </c>
      <c r="S42" s="13">
        <f t="shared" si="1"/>
        <v>2200.63</v>
      </c>
    </row>
    <row r="43" spans="2:19" s="10" customFormat="1" ht="12.75" customHeight="1">
      <c r="B43" s="11" t="s">
        <v>90</v>
      </c>
      <c r="C43" s="15" t="s">
        <v>63</v>
      </c>
      <c r="D43" s="12" t="s">
        <v>34</v>
      </c>
      <c r="E43" s="13">
        <v>7114.55</v>
      </c>
      <c r="F43" s="13">
        <v>1757.24</v>
      </c>
      <c r="G43" s="13">
        <v>215.12999999999988</v>
      </c>
      <c r="H43" s="13"/>
      <c r="I43" s="13">
        <v>1972.37</v>
      </c>
      <c r="J43" s="11" t="s">
        <v>90</v>
      </c>
      <c r="K43" s="11" t="s">
        <v>34</v>
      </c>
      <c r="L43" s="11" t="s">
        <v>63</v>
      </c>
      <c r="O43" s="14">
        <f t="shared" si="0"/>
        <v>0</v>
      </c>
      <c r="Q43" s="13">
        <f t="shared" si="2"/>
        <v>215.12999999999988</v>
      </c>
      <c r="S43" s="13">
        <f t="shared" si="1"/>
        <v>2187.5</v>
      </c>
    </row>
    <row r="44" spans="2:19" s="10" customFormat="1" ht="12.75" customHeight="1">
      <c r="B44" s="11" t="s">
        <v>91</v>
      </c>
      <c r="C44" s="15" t="s">
        <v>63</v>
      </c>
      <c r="D44" s="12" t="s">
        <v>37</v>
      </c>
      <c r="E44" s="13">
        <v>5647.2</v>
      </c>
      <c r="F44" s="13">
        <v>1394.72</v>
      </c>
      <c r="G44" s="13">
        <v>170.76999999999998</v>
      </c>
      <c r="H44" s="13"/>
      <c r="I44" s="13">
        <v>1565.49</v>
      </c>
      <c r="J44" s="11" t="s">
        <v>91</v>
      </c>
      <c r="K44" s="11" t="s">
        <v>37</v>
      </c>
      <c r="L44" s="11" t="s">
        <v>63</v>
      </c>
      <c r="O44" s="14">
        <f t="shared" si="0"/>
        <v>0</v>
      </c>
      <c r="Q44" s="13">
        <f t="shared" si="2"/>
        <v>170.76999999999998</v>
      </c>
      <c r="S44" s="13">
        <f t="shared" si="1"/>
        <v>1736.26</v>
      </c>
    </row>
    <row r="45" spans="2:19" s="10" customFormat="1" ht="12.75" customHeight="1">
      <c r="B45" s="11" t="s">
        <v>92</v>
      </c>
      <c r="C45" s="15" t="s">
        <v>59</v>
      </c>
      <c r="D45" s="12" t="s">
        <v>34</v>
      </c>
      <c r="E45" s="13">
        <v>18499.78</v>
      </c>
      <c r="F45" s="13">
        <v>4581.2700000000004</v>
      </c>
      <c r="G45" s="13">
        <v>559.59999999999945</v>
      </c>
      <c r="H45" s="13"/>
      <c r="I45" s="13">
        <v>5140.87</v>
      </c>
      <c r="J45" s="11" t="s">
        <v>92</v>
      </c>
      <c r="K45" s="11" t="s">
        <v>34</v>
      </c>
      <c r="L45" s="11" t="s">
        <v>59</v>
      </c>
      <c r="O45" s="14">
        <f t="shared" si="0"/>
        <v>0</v>
      </c>
      <c r="Q45" s="13">
        <f t="shared" si="2"/>
        <v>559.59999999999945</v>
      </c>
      <c r="S45" s="13">
        <f t="shared" si="1"/>
        <v>5700.4699999999993</v>
      </c>
    </row>
    <row r="46" spans="2:19" s="10" customFormat="1" ht="12.75" customHeight="1">
      <c r="B46" s="11" t="s">
        <v>93</v>
      </c>
      <c r="C46" s="15" t="s">
        <v>63</v>
      </c>
      <c r="D46" s="12" t="s">
        <v>34</v>
      </c>
      <c r="E46" s="13">
        <v>9760.32</v>
      </c>
      <c r="F46" s="13">
        <v>2459.0500000000002</v>
      </c>
      <c r="G46" s="13">
        <v>295.19999999999982</v>
      </c>
      <c r="H46" s="13"/>
      <c r="I46" s="13">
        <v>2754.25</v>
      </c>
      <c r="J46" s="11" t="s">
        <v>93</v>
      </c>
      <c r="K46" s="11" t="s">
        <v>34</v>
      </c>
      <c r="L46" s="11" t="s">
        <v>63</v>
      </c>
      <c r="O46" s="14">
        <f t="shared" si="0"/>
        <v>0</v>
      </c>
      <c r="Q46" s="13">
        <f t="shared" si="2"/>
        <v>295.19999999999982</v>
      </c>
      <c r="S46" s="13">
        <f t="shared" si="1"/>
        <v>3049.45</v>
      </c>
    </row>
    <row r="47" spans="2:19" s="10" customFormat="1" ht="12.75" customHeight="1">
      <c r="B47" s="11" t="s">
        <v>94</v>
      </c>
      <c r="C47" s="15" t="s">
        <v>45</v>
      </c>
      <c r="D47" s="12" t="s">
        <v>34</v>
      </c>
      <c r="E47" s="13">
        <v>19642.55</v>
      </c>
      <c r="F47" s="13">
        <v>3898.86</v>
      </c>
      <c r="G47" s="13">
        <v>594.2800000000002</v>
      </c>
      <c r="H47" s="13"/>
      <c r="I47" s="13">
        <v>4493.1400000000003</v>
      </c>
      <c r="J47" s="11" t="s">
        <v>94</v>
      </c>
      <c r="K47" s="11" t="s">
        <v>34</v>
      </c>
      <c r="L47" s="11" t="s">
        <v>45</v>
      </c>
      <c r="O47" s="14">
        <f t="shared" si="0"/>
        <v>0</v>
      </c>
      <c r="Q47" s="13">
        <f t="shared" si="2"/>
        <v>594.2800000000002</v>
      </c>
      <c r="S47" s="13">
        <f t="shared" si="1"/>
        <v>5087.42</v>
      </c>
    </row>
    <row r="48" spans="2:19" s="10" customFormat="1" ht="12.75" customHeight="1">
      <c r="B48" s="11" t="s">
        <v>95</v>
      </c>
      <c r="C48" s="15" t="s">
        <v>96</v>
      </c>
      <c r="D48" s="12" t="s">
        <v>97</v>
      </c>
      <c r="E48" s="13">
        <v>34903.79</v>
      </c>
      <c r="F48" s="13">
        <v>8347.6</v>
      </c>
      <c r="G48" s="13">
        <v>1055.7299999999996</v>
      </c>
      <c r="H48" s="13"/>
      <c r="I48" s="13">
        <v>9403.33</v>
      </c>
      <c r="J48" s="11" t="s">
        <v>95</v>
      </c>
      <c r="K48" s="11" t="s">
        <v>97</v>
      </c>
      <c r="L48" s="11" t="s">
        <v>96</v>
      </c>
      <c r="O48" s="14">
        <f t="shared" si="0"/>
        <v>0</v>
      </c>
      <c r="Q48" s="13">
        <f t="shared" si="2"/>
        <v>1055.7299999999996</v>
      </c>
      <c r="S48" s="13">
        <f t="shared" si="1"/>
        <v>10459.06</v>
      </c>
    </row>
    <row r="49" spans="2:19" s="10" customFormat="1" ht="12.75" customHeight="1">
      <c r="B49" s="11" t="s">
        <v>98</v>
      </c>
      <c r="C49" s="17"/>
      <c r="D49" s="12" t="s">
        <v>99</v>
      </c>
      <c r="E49" s="13">
        <v>427191.06</v>
      </c>
      <c r="F49" s="13"/>
      <c r="G49" s="13">
        <v>115216.39</v>
      </c>
      <c r="H49" s="13"/>
      <c r="I49" s="13">
        <v>115216.39</v>
      </c>
      <c r="J49" s="11" t="s">
        <v>98</v>
      </c>
      <c r="K49" s="11" t="s">
        <v>99</v>
      </c>
      <c r="L49" s="11" t="s">
        <v>100</v>
      </c>
      <c r="O49" s="14">
        <f t="shared" si="0"/>
        <v>0</v>
      </c>
      <c r="Q49" s="13">
        <f>ROUND(E49/33,2)</f>
        <v>12945.18</v>
      </c>
      <c r="S49" s="13">
        <f t="shared" si="1"/>
        <v>128161.57</v>
      </c>
    </row>
    <row r="50" spans="2:19" s="10" customFormat="1" ht="12.75" customHeight="1">
      <c r="B50" s="11" t="s">
        <v>101</v>
      </c>
      <c r="C50" s="15" t="s">
        <v>63</v>
      </c>
      <c r="D50" s="12" t="s">
        <v>34</v>
      </c>
      <c r="E50" s="13">
        <v>5135.24</v>
      </c>
      <c r="F50" s="13">
        <v>1287.33</v>
      </c>
      <c r="G50" s="13">
        <v>155.26999999999998</v>
      </c>
      <c r="H50" s="13"/>
      <c r="I50" s="13">
        <v>1442.6</v>
      </c>
      <c r="J50" s="11" t="s">
        <v>101</v>
      </c>
      <c r="K50" s="11" t="s">
        <v>34</v>
      </c>
      <c r="L50" s="11" t="s">
        <v>63</v>
      </c>
      <c r="O50" s="14">
        <f t="shared" si="0"/>
        <v>0</v>
      </c>
      <c r="Q50" s="13">
        <f t="shared" si="2"/>
        <v>155.26999999999998</v>
      </c>
      <c r="S50" s="13">
        <f t="shared" si="1"/>
        <v>1597.87</v>
      </c>
    </row>
    <row r="51" spans="2:19" s="10" customFormat="1" ht="12.75" customHeight="1">
      <c r="B51" s="11" t="s">
        <v>102</v>
      </c>
      <c r="C51" s="17"/>
      <c r="D51" s="12" t="s">
        <v>34</v>
      </c>
      <c r="E51" s="13">
        <v>37734.32</v>
      </c>
      <c r="F51" s="13"/>
      <c r="G51" s="13">
        <v>10327.69</v>
      </c>
      <c r="H51" s="13"/>
      <c r="I51" s="13">
        <v>10327.69</v>
      </c>
      <c r="J51" s="11" t="s">
        <v>102</v>
      </c>
      <c r="K51" s="11" t="s">
        <v>34</v>
      </c>
      <c r="L51" s="11" t="s">
        <v>103</v>
      </c>
      <c r="O51" s="14">
        <f t="shared" si="0"/>
        <v>0</v>
      </c>
      <c r="Q51" s="13">
        <f>ROUND(E51/33,2)</f>
        <v>1143.46</v>
      </c>
      <c r="S51" s="13">
        <f t="shared" si="1"/>
        <v>11471.150000000001</v>
      </c>
    </row>
    <row r="52" spans="2:19" s="10" customFormat="1" ht="12.75" customHeight="1">
      <c r="B52" s="11" t="s">
        <v>104</v>
      </c>
      <c r="C52" s="17"/>
      <c r="D52" s="12" t="s">
        <v>37</v>
      </c>
      <c r="E52" s="13">
        <v>12056.44</v>
      </c>
      <c r="F52" s="13"/>
      <c r="G52" s="13">
        <v>3299.78</v>
      </c>
      <c r="H52" s="13"/>
      <c r="I52" s="13">
        <v>3299.78</v>
      </c>
      <c r="J52" s="11" t="s">
        <v>104</v>
      </c>
      <c r="K52" s="11" t="s">
        <v>37</v>
      </c>
      <c r="L52" s="11" t="s">
        <v>105</v>
      </c>
      <c r="O52" s="14">
        <f t="shared" si="0"/>
        <v>0</v>
      </c>
      <c r="Q52" s="13">
        <f>ROUND(E52/33,2)</f>
        <v>365.35</v>
      </c>
      <c r="S52" s="13">
        <f t="shared" si="1"/>
        <v>3665.13</v>
      </c>
    </row>
    <row r="53" spans="2:19" s="10" customFormat="1" ht="12.75" customHeight="1">
      <c r="B53" s="11" t="s">
        <v>106</v>
      </c>
      <c r="C53" s="15" t="s">
        <v>45</v>
      </c>
      <c r="D53" s="12" t="s">
        <v>34</v>
      </c>
      <c r="E53" s="13">
        <v>5104.68</v>
      </c>
      <c r="F53" s="13">
        <v>1199.46</v>
      </c>
      <c r="G53" s="13">
        <v>154.36999999999989</v>
      </c>
      <c r="H53" s="13"/>
      <c r="I53" s="13">
        <v>1353.83</v>
      </c>
      <c r="J53" s="11" t="s">
        <v>106</v>
      </c>
      <c r="K53" s="11" t="s">
        <v>34</v>
      </c>
      <c r="L53" s="11" t="s">
        <v>45</v>
      </c>
      <c r="O53" s="14">
        <f t="shared" si="0"/>
        <v>0</v>
      </c>
      <c r="Q53" s="13">
        <f t="shared" si="2"/>
        <v>154.36999999999989</v>
      </c>
      <c r="S53" s="13">
        <f t="shared" si="1"/>
        <v>1508.1999999999998</v>
      </c>
    </row>
    <row r="54" spans="2:19" s="10" customFormat="1" ht="12.75" customHeight="1">
      <c r="B54" s="11" t="s">
        <v>107</v>
      </c>
      <c r="C54" s="15" t="s">
        <v>33</v>
      </c>
      <c r="D54" s="12" t="s">
        <v>34</v>
      </c>
      <c r="E54" s="13">
        <v>7294.32</v>
      </c>
      <c r="F54" s="13">
        <v>1740.35</v>
      </c>
      <c r="G54" s="13">
        <v>220.47000000000003</v>
      </c>
      <c r="H54" s="13"/>
      <c r="I54" s="13">
        <v>1960.82</v>
      </c>
      <c r="J54" s="11" t="s">
        <v>107</v>
      </c>
      <c r="K54" s="11" t="s">
        <v>34</v>
      </c>
      <c r="L54" s="11" t="s">
        <v>33</v>
      </c>
      <c r="O54" s="14">
        <f t="shared" si="0"/>
        <v>0</v>
      </c>
      <c r="Q54" s="13">
        <f t="shared" si="2"/>
        <v>220.47000000000003</v>
      </c>
      <c r="S54" s="13">
        <f t="shared" si="1"/>
        <v>2181.29</v>
      </c>
    </row>
    <row r="55" spans="2:19" s="10" customFormat="1" ht="12.75" customHeight="1">
      <c r="B55" s="11" t="s">
        <v>108</v>
      </c>
      <c r="C55" s="15" t="s">
        <v>36</v>
      </c>
      <c r="D55" s="12" t="s">
        <v>37</v>
      </c>
      <c r="E55" s="13">
        <v>19705.900000000001</v>
      </c>
      <c r="F55" s="13">
        <v>4701.6899999999996</v>
      </c>
      <c r="G55" s="13">
        <v>595.75</v>
      </c>
      <c r="H55" s="13"/>
      <c r="I55" s="13">
        <v>5297.44</v>
      </c>
      <c r="J55" s="11" t="s">
        <v>108</v>
      </c>
      <c r="K55" s="11" t="s">
        <v>37</v>
      </c>
      <c r="L55" s="11" t="s">
        <v>36</v>
      </c>
      <c r="O55" s="14">
        <f t="shared" si="0"/>
        <v>0</v>
      </c>
      <c r="Q55" s="13">
        <f t="shared" si="2"/>
        <v>595.75</v>
      </c>
      <c r="S55" s="13">
        <f t="shared" si="1"/>
        <v>5893.19</v>
      </c>
    </row>
    <row r="56" spans="2:19" s="10" customFormat="1" ht="12.75" customHeight="1">
      <c r="B56" s="11" t="s">
        <v>109</v>
      </c>
      <c r="C56" s="17"/>
      <c r="D56" s="12" t="s">
        <v>34</v>
      </c>
      <c r="E56" s="13">
        <v>23030.43</v>
      </c>
      <c r="F56" s="13"/>
      <c r="G56" s="13">
        <v>5802.69</v>
      </c>
      <c r="H56" s="13"/>
      <c r="I56" s="13">
        <v>5802.69</v>
      </c>
      <c r="J56" s="11" t="s">
        <v>109</v>
      </c>
      <c r="K56" s="11" t="s">
        <v>34</v>
      </c>
      <c r="L56" s="11" t="s">
        <v>33</v>
      </c>
      <c r="O56" s="14">
        <f t="shared" si="0"/>
        <v>0</v>
      </c>
      <c r="Q56" s="13">
        <f>ROUND(E56/33,2)</f>
        <v>697.89</v>
      </c>
      <c r="S56" s="13">
        <f t="shared" si="1"/>
        <v>6500.58</v>
      </c>
    </row>
    <row r="57" spans="2:19" s="10" customFormat="1" ht="12.75" customHeight="1">
      <c r="B57" s="11" t="s">
        <v>110</v>
      </c>
      <c r="C57" s="17"/>
      <c r="D57" s="12" t="s">
        <v>37</v>
      </c>
      <c r="E57" s="13">
        <v>26013.78</v>
      </c>
      <c r="F57" s="13"/>
      <c r="G57" s="13">
        <v>6554.36</v>
      </c>
      <c r="H57" s="13"/>
      <c r="I57" s="13">
        <v>6554.36</v>
      </c>
      <c r="J57" s="11" t="s">
        <v>110</v>
      </c>
      <c r="K57" s="11" t="s">
        <v>37</v>
      </c>
      <c r="L57" s="11" t="s">
        <v>105</v>
      </c>
      <c r="O57" s="14">
        <f t="shared" si="0"/>
        <v>0</v>
      </c>
      <c r="Q57" s="13">
        <f>ROUND(E57/33,2)</f>
        <v>788.3</v>
      </c>
      <c r="S57" s="13">
        <f t="shared" si="1"/>
        <v>7342.66</v>
      </c>
    </row>
    <row r="58" spans="2:19" s="10" customFormat="1" ht="12.75" customHeight="1">
      <c r="B58" s="11" t="s">
        <v>111</v>
      </c>
      <c r="C58" s="15" t="s">
        <v>63</v>
      </c>
      <c r="D58" s="12" t="s">
        <v>43</v>
      </c>
      <c r="E58" s="13">
        <v>154970.37</v>
      </c>
      <c r="F58" s="13">
        <v>38372.050000000003</v>
      </c>
      <c r="G58" s="13">
        <v>4688.2999999999956</v>
      </c>
      <c r="H58" s="13"/>
      <c r="I58" s="13">
        <v>43060.35</v>
      </c>
      <c r="J58" s="11" t="s">
        <v>111</v>
      </c>
      <c r="K58" s="11" t="s">
        <v>43</v>
      </c>
      <c r="L58" s="11" t="s">
        <v>63</v>
      </c>
      <c r="O58" s="14">
        <f t="shared" si="0"/>
        <v>0</v>
      </c>
      <c r="Q58" s="13">
        <f t="shared" si="2"/>
        <v>4688.2999999999956</v>
      </c>
      <c r="S58" s="13">
        <f t="shared" si="1"/>
        <v>47748.649999999994</v>
      </c>
    </row>
    <row r="59" spans="2:19" s="10" customFormat="1" ht="12.75" customHeight="1">
      <c r="B59" s="11" t="s">
        <v>112</v>
      </c>
      <c r="C59" s="15" t="s">
        <v>51</v>
      </c>
      <c r="D59" s="12" t="s">
        <v>43</v>
      </c>
      <c r="E59" s="13">
        <v>7841.02</v>
      </c>
      <c r="F59" s="13">
        <v>1941.58</v>
      </c>
      <c r="G59" s="13">
        <v>237.15000000000009</v>
      </c>
      <c r="H59" s="13"/>
      <c r="I59" s="13">
        <v>2178.73</v>
      </c>
      <c r="J59" s="11" t="s">
        <v>112</v>
      </c>
      <c r="K59" s="11" t="s">
        <v>43</v>
      </c>
      <c r="L59" s="11" t="s">
        <v>51</v>
      </c>
      <c r="O59" s="14">
        <f t="shared" si="0"/>
        <v>0</v>
      </c>
      <c r="Q59" s="13">
        <f t="shared" si="2"/>
        <v>237.15000000000009</v>
      </c>
      <c r="S59" s="13">
        <f t="shared" si="1"/>
        <v>2415.88</v>
      </c>
    </row>
    <row r="60" spans="2:19" s="10" customFormat="1" ht="12.75" customHeight="1">
      <c r="B60" s="11" t="s">
        <v>113</v>
      </c>
      <c r="C60" s="15" t="s">
        <v>45</v>
      </c>
      <c r="D60" s="12" t="s">
        <v>34</v>
      </c>
      <c r="E60" s="13">
        <v>10308.719999999999</v>
      </c>
      <c r="F60" s="13">
        <v>2195.5300000000002</v>
      </c>
      <c r="G60" s="13">
        <v>311.77999999999975</v>
      </c>
      <c r="H60" s="13"/>
      <c r="I60" s="13">
        <v>2507.31</v>
      </c>
      <c r="J60" s="11" t="s">
        <v>113</v>
      </c>
      <c r="K60" s="11" t="s">
        <v>34</v>
      </c>
      <c r="L60" s="11" t="s">
        <v>45</v>
      </c>
      <c r="O60" s="14">
        <f t="shared" si="0"/>
        <v>0</v>
      </c>
      <c r="Q60" s="13">
        <f t="shared" si="2"/>
        <v>311.77999999999975</v>
      </c>
      <c r="S60" s="13">
        <f t="shared" si="1"/>
        <v>2819.0899999999997</v>
      </c>
    </row>
    <row r="61" spans="2:19" s="10" customFormat="1" ht="12.75" customHeight="1">
      <c r="B61" s="11" t="s">
        <v>114</v>
      </c>
      <c r="C61" s="15" t="s">
        <v>45</v>
      </c>
      <c r="D61" s="12" t="s">
        <v>34</v>
      </c>
      <c r="E61" s="13">
        <v>11671.84</v>
      </c>
      <c r="F61" s="13">
        <v>2160.2800000000002</v>
      </c>
      <c r="G61" s="13">
        <v>352.86999999999989</v>
      </c>
      <c r="H61" s="13"/>
      <c r="I61" s="13">
        <v>2513.15</v>
      </c>
      <c r="J61" s="11" t="s">
        <v>114</v>
      </c>
      <c r="K61" s="11" t="s">
        <v>34</v>
      </c>
      <c r="L61" s="11" t="s">
        <v>45</v>
      </c>
      <c r="O61" s="14">
        <f t="shared" si="0"/>
        <v>0</v>
      </c>
      <c r="Q61" s="13">
        <f t="shared" si="2"/>
        <v>352.86999999999989</v>
      </c>
      <c r="S61" s="13">
        <f t="shared" si="1"/>
        <v>2866.02</v>
      </c>
    </row>
    <row r="62" spans="2:19" s="10" customFormat="1" ht="12.75" customHeight="1">
      <c r="B62" s="11" t="s">
        <v>115</v>
      </c>
      <c r="C62" s="15" t="s">
        <v>63</v>
      </c>
      <c r="D62" s="12" t="s">
        <v>34</v>
      </c>
      <c r="E62" s="13">
        <v>21319.13</v>
      </c>
      <c r="F62" s="13">
        <v>5146.05</v>
      </c>
      <c r="G62" s="13">
        <v>644.79</v>
      </c>
      <c r="H62" s="13"/>
      <c r="I62" s="13">
        <v>5790.84</v>
      </c>
      <c r="J62" s="11" t="s">
        <v>115</v>
      </c>
      <c r="K62" s="11" t="s">
        <v>34</v>
      </c>
      <c r="L62" s="11" t="s">
        <v>63</v>
      </c>
      <c r="O62" s="14">
        <f t="shared" si="0"/>
        <v>0</v>
      </c>
      <c r="Q62" s="13">
        <f t="shared" si="2"/>
        <v>644.79</v>
      </c>
      <c r="S62" s="13">
        <f t="shared" si="1"/>
        <v>6435.63</v>
      </c>
    </row>
    <row r="63" spans="2:19" s="10" customFormat="1" ht="12.75" customHeight="1">
      <c r="B63" s="11" t="s">
        <v>116</v>
      </c>
      <c r="C63" s="15" t="s">
        <v>63</v>
      </c>
      <c r="D63" s="12" t="s">
        <v>34</v>
      </c>
      <c r="E63" s="13">
        <v>38542.199999999997</v>
      </c>
      <c r="F63" s="13">
        <v>9433.59</v>
      </c>
      <c r="G63" s="13">
        <v>1165.8999999999996</v>
      </c>
      <c r="H63" s="13"/>
      <c r="I63" s="13">
        <v>10599.49</v>
      </c>
      <c r="J63" s="11" t="s">
        <v>116</v>
      </c>
      <c r="K63" s="11" t="s">
        <v>34</v>
      </c>
      <c r="L63" s="11" t="s">
        <v>63</v>
      </c>
      <c r="O63" s="14">
        <f t="shared" si="0"/>
        <v>0</v>
      </c>
      <c r="Q63" s="13">
        <f t="shared" si="2"/>
        <v>1165.8999999999996</v>
      </c>
      <c r="S63" s="13">
        <f t="shared" si="1"/>
        <v>11765.39</v>
      </c>
    </row>
    <row r="64" spans="2:19" s="10" customFormat="1" ht="12.75" customHeight="1">
      <c r="B64" s="11" t="s">
        <v>117</v>
      </c>
      <c r="C64" s="15" t="s">
        <v>63</v>
      </c>
      <c r="D64" s="12" t="s">
        <v>37</v>
      </c>
      <c r="E64" s="13">
        <v>15399.07</v>
      </c>
      <c r="F64" s="13">
        <v>3768.89</v>
      </c>
      <c r="G64" s="13">
        <v>465.82000000000016</v>
      </c>
      <c r="H64" s="13"/>
      <c r="I64" s="13">
        <v>4234.71</v>
      </c>
      <c r="J64" s="11" t="s">
        <v>117</v>
      </c>
      <c r="K64" s="11" t="s">
        <v>37</v>
      </c>
      <c r="L64" s="11" t="s">
        <v>63</v>
      </c>
      <c r="O64" s="14">
        <f t="shared" si="0"/>
        <v>0</v>
      </c>
      <c r="Q64" s="13">
        <f t="shared" si="2"/>
        <v>465.82000000000016</v>
      </c>
      <c r="S64" s="13">
        <f t="shared" si="1"/>
        <v>4700.5300000000007</v>
      </c>
    </row>
    <row r="65" spans="2:19" s="10" customFormat="1" ht="12.75" customHeight="1">
      <c r="B65" s="11" t="s">
        <v>118</v>
      </c>
      <c r="C65" s="15" t="s">
        <v>45</v>
      </c>
      <c r="D65" s="12" t="s">
        <v>34</v>
      </c>
      <c r="E65" s="13">
        <v>7566.42</v>
      </c>
      <c r="F65" s="13">
        <v>1865.99</v>
      </c>
      <c r="G65" s="13">
        <v>228.79999999999995</v>
      </c>
      <c r="H65" s="13"/>
      <c r="I65" s="13">
        <v>2094.79</v>
      </c>
      <c r="J65" s="11" t="s">
        <v>118</v>
      </c>
      <c r="K65" s="11" t="s">
        <v>34</v>
      </c>
      <c r="L65" s="11" t="s">
        <v>45</v>
      </c>
      <c r="O65" s="14">
        <f t="shared" si="0"/>
        <v>0</v>
      </c>
      <c r="Q65" s="13">
        <f t="shared" si="2"/>
        <v>228.79999999999995</v>
      </c>
      <c r="S65" s="13">
        <f t="shared" si="1"/>
        <v>2323.59</v>
      </c>
    </row>
    <row r="66" spans="2:19" s="10" customFormat="1" ht="12.75" customHeight="1">
      <c r="B66" s="11" t="s">
        <v>119</v>
      </c>
      <c r="C66" s="15" t="s">
        <v>45</v>
      </c>
      <c r="D66" s="12" t="s">
        <v>34</v>
      </c>
      <c r="E66" s="13">
        <v>11031.65</v>
      </c>
      <c r="F66" s="13">
        <v>2753.74</v>
      </c>
      <c r="G66" s="13">
        <v>333.75</v>
      </c>
      <c r="H66" s="13"/>
      <c r="I66" s="13">
        <v>3087.49</v>
      </c>
      <c r="J66" s="11" t="s">
        <v>119</v>
      </c>
      <c r="K66" s="11" t="s">
        <v>34</v>
      </c>
      <c r="L66" s="11" t="s">
        <v>45</v>
      </c>
      <c r="O66" s="14">
        <f t="shared" si="0"/>
        <v>0</v>
      </c>
      <c r="Q66" s="13">
        <f t="shared" si="2"/>
        <v>333.75</v>
      </c>
      <c r="S66" s="13">
        <f t="shared" si="1"/>
        <v>3421.24</v>
      </c>
    </row>
    <row r="67" spans="2:19" s="10" customFormat="1" ht="12.75" customHeight="1">
      <c r="B67" s="11" t="s">
        <v>120</v>
      </c>
      <c r="C67" s="15" t="s">
        <v>63</v>
      </c>
      <c r="D67" s="12" t="s">
        <v>37</v>
      </c>
      <c r="E67" s="13">
        <v>33308.94</v>
      </c>
      <c r="F67" s="13">
        <v>8214.65</v>
      </c>
      <c r="G67" s="13">
        <v>1007.5200000000004</v>
      </c>
      <c r="H67" s="13"/>
      <c r="I67" s="13">
        <v>9222.17</v>
      </c>
      <c r="J67" s="11" t="s">
        <v>120</v>
      </c>
      <c r="K67" s="11" t="s">
        <v>37</v>
      </c>
      <c r="L67" s="11" t="s">
        <v>63</v>
      </c>
      <c r="O67" s="14">
        <f t="shared" ref="O67:O130" si="3">SUM(B67-J67)</f>
        <v>0</v>
      </c>
      <c r="Q67" s="13">
        <f t="shared" ref="Q67:Q130" si="4">G67</f>
        <v>1007.5200000000004</v>
      </c>
      <c r="S67" s="13">
        <f t="shared" ref="S67:S130" si="5">I67+Q67</f>
        <v>10229.69</v>
      </c>
    </row>
    <row r="68" spans="2:19" s="10" customFormat="1" ht="12.75" customHeight="1">
      <c r="B68" s="11" t="s">
        <v>121</v>
      </c>
      <c r="C68" s="17"/>
      <c r="D68" s="12" t="s">
        <v>34</v>
      </c>
      <c r="E68" s="13">
        <v>15471.93</v>
      </c>
      <c r="F68" s="13"/>
      <c r="G68" s="13">
        <v>4116.4799999999996</v>
      </c>
      <c r="H68" s="13"/>
      <c r="I68" s="13">
        <v>4116.4799999999996</v>
      </c>
      <c r="J68" s="11" t="s">
        <v>121</v>
      </c>
      <c r="K68" s="11" t="s">
        <v>34</v>
      </c>
      <c r="L68" s="11" t="s">
        <v>33</v>
      </c>
      <c r="O68" s="14">
        <f t="shared" si="3"/>
        <v>0</v>
      </c>
      <c r="Q68" s="13">
        <f>ROUND(E68/33,2)</f>
        <v>468.85</v>
      </c>
      <c r="S68" s="13">
        <f t="shared" si="5"/>
        <v>4585.33</v>
      </c>
    </row>
    <row r="69" spans="2:19" s="10" customFormat="1" ht="12.75" customHeight="1">
      <c r="B69" s="11" t="s">
        <v>122</v>
      </c>
      <c r="C69" s="15" t="s">
        <v>63</v>
      </c>
      <c r="D69" s="12" t="s">
        <v>34</v>
      </c>
      <c r="E69" s="13">
        <v>8776.6200000000008</v>
      </c>
      <c r="F69" s="13">
        <v>2174.6</v>
      </c>
      <c r="G69" s="13">
        <v>265.46000000000004</v>
      </c>
      <c r="H69" s="13"/>
      <c r="I69" s="13">
        <v>2440.06</v>
      </c>
      <c r="J69" s="11" t="s">
        <v>122</v>
      </c>
      <c r="K69" s="11" t="s">
        <v>34</v>
      </c>
      <c r="L69" s="11" t="s">
        <v>63</v>
      </c>
      <c r="O69" s="14">
        <f t="shared" si="3"/>
        <v>0</v>
      </c>
      <c r="Q69" s="13">
        <f t="shared" si="4"/>
        <v>265.46000000000004</v>
      </c>
      <c r="S69" s="13">
        <f t="shared" si="5"/>
        <v>2705.52</v>
      </c>
    </row>
    <row r="70" spans="2:19" s="10" customFormat="1" ht="12.75" customHeight="1">
      <c r="B70" s="11" t="s">
        <v>123</v>
      </c>
      <c r="C70" s="15" t="s">
        <v>45</v>
      </c>
      <c r="D70" s="12" t="s">
        <v>34</v>
      </c>
      <c r="E70" s="13">
        <v>5685.34</v>
      </c>
      <c r="F70" s="13">
        <v>1399.65</v>
      </c>
      <c r="G70" s="13">
        <v>171.90999999999985</v>
      </c>
      <c r="H70" s="13"/>
      <c r="I70" s="13">
        <v>1571.56</v>
      </c>
      <c r="J70" s="11" t="s">
        <v>123</v>
      </c>
      <c r="K70" s="11" t="s">
        <v>34</v>
      </c>
      <c r="L70" s="11" t="s">
        <v>45</v>
      </c>
      <c r="O70" s="14">
        <f t="shared" si="3"/>
        <v>0</v>
      </c>
      <c r="Q70" s="13">
        <f t="shared" si="4"/>
        <v>171.90999999999985</v>
      </c>
      <c r="S70" s="13">
        <f t="shared" si="5"/>
        <v>1743.4699999999998</v>
      </c>
    </row>
    <row r="71" spans="2:19" s="10" customFormat="1" ht="12.75" customHeight="1">
      <c r="B71" s="11" t="s">
        <v>124</v>
      </c>
      <c r="C71" s="15" t="s">
        <v>125</v>
      </c>
      <c r="D71" s="12" t="s">
        <v>37</v>
      </c>
      <c r="E71" s="13">
        <v>40579.29</v>
      </c>
      <c r="F71" s="13">
        <v>9795.86</v>
      </c>
      <c r="G71" s="13">
        <v>1227.3400000000001</v>
      </c>
      <c r="H71" s="13"/>
      <c r="I71" s="13">
        <v>11023.2</v>
      </c>
      <c r="J71" s="11" t="s">
        <v>124</v>
      </c>
      <c r="K71" s="11" t="s">
        <v>37</v>
      </c>
      <c r="L71" s="11" t="s">
        <v>125</v>
      </c>
      <c r="O71" s="14">
        <f t="shared" si="3"/>
        <v>0</v>
      </c>
      <c r="Q71" s="13">
        <f t="shared" si="4"/>
        <v>1227.3400000000001</v>
      </c>
      <c r="S71" s="13">
        <f t="shared" si="5"/>
        <v>12250.54</v>
      </c>
    </row>
    <row r="72" spans="2:19" s="10" customFormat="1" ht="12.75" customHeight="1">
      <c r="B72" s="11" t="s">
        <v>126</v>
      </c>
      <c r="C72" s="15" t="s">
        <v>49</v>
      </c>
      <c r="D72" s="12" t="s">
        <v>40</v>
      </c>
      <c r="E72" s="13">
        <v>32879.480000000003</v>
      </c>
      <c r="F72" s="13">
        <v>7937</v>
      </c>
      <c r="G72" s="13">
        <v>994.45000000000073</v>
      </c>
      <c r="H72" s="13"/>
      <c r="I72" s="13">
        <v>8931.4500000000007</v>
      </c>
      <c r="J72" s="11" t="s">
        <v>126</v>
      </c>
      <c r="K72" s="11" t="s">
        <v>40</v>
      </c>
      <c r="L72" s="11" t="s">
        <v>49</v>
      </c>
      <c r="O72" s="14">
        <f t="shared" si="3"/>
        <v>0</v>
      </c>
      <c r="Q72" s="13">
        <f t="shared" si="4"/>
        <v>994.45000000000073</v>
      </c>
      <c r="S72" s="13">
        <f t="shared" si="5"/>
        <v>9925.9000000000015</v>
      </c>
    </row>
    <row r="73" spans="2:19" s="10" customFormat="1" ht="12.75" customHeight="1">
      <c r="B73" s="11" t="s">
        <v>127</v>
      </c>
      <c r="C73" s="15" t="s">
        <v>63</v>
      </c>
      <c r="D73" s="12" t="s">
        <v>37</v>
      </c>
      <c r="E73" s="13">
        <v>15385.42</v>
      </c>
      <c r="F73" s="13">
        <v>3781.72</v>
      </c>
      <c r="G73" s="13">
        <v>465.40000000000009</v>
      </c>
      <c r="H73" s="13"/>
      <c r="I73" s="13">
        <v>4247.12</v>
      </c>
      <c r="J73" s="11" t="s">
        <v>127</v>
      </c>
      <c r="K73" s="11" t="s">
        <v>37</v>
      </c>
      <c r="L73" s="11" t="s">
        <v>63</v>
      </c>
      <c r="O73" s="14">
        <f t="shared" si="3"/>
        <v>0</v>
      </c>
      <c r="Q73" s="13">
        <f t="shared" si="4"/>
        <v>465.40000000000009</v>
      </c>
      <c r="S73" s="13">
        <f t="shared" si="5"/>
        <v>4712.5200000000004</v>
      </c>
    </row>
    <row r="74" spans="2:19" s="10" customFormat="1" ht="12.75" customHeight="1">
      <c r="B74" s="11" t="s">
        <v>128</v>
      </c>
      <c r="C74" s="15" t="s">
        <v>63</v>
      </c>
      <c r="D74" s="12" t="s">
        <v>34</v>
      </c>
      <c r="E74" s="13">
        <v>21109.59</v>
      </c>
      <c r="F74" s="13">
        <v>5085.83</v>
      </c>
      <c r="G74" s="13">
        <v>638.5600000000004</v>
      </c>
      <c r="H74" s="13"/>
      <c r="I74" s="13">
        <v>5724.39</v>
      </c>
      <c r="J74" s="11" t="s">
        <v>128</v>
      </c>
      <c r="K74" s="11" t="s">
        <v>34</v>
      </c>
      <c r="L74" s="11" t="s">
        <v>63</v>
      </c>
      <c r="O74" s="14">
        <f t="shared" si="3"/>
        <v>0</v>
      </c>
      <c r="Q74" s="13">
        <f t="shared" si="4"/>
        <v>638.5600000000004</v>
      </c>
      <c r="S74" s="13">
        <f t="shared" si="5"/>
        <v>6362.9500000000007</v>
      </c>
    </row>
    <row r="75" spans="2:19" s="10" customFormat="1" ht="12.75" customHeight="1">
      <c r="B75" s="11" t="s">
        <v>129</v>
      </c>
      <c r="C75" s="15" t="s">
        <v>45</v>
      </c>
      <c r="D75" s="12" t="s">
        <v>34</v>
      </c>
      <c r="E75" s="13">
        <v>14436.28</v>
      </c>
      <c r="F75" s="13">
        <v>3349.47</v>
      </c>
      <c r="G75" s="13">
        <v>436.7800000000002</v>
      </c>
      <c r="H75" s="13"/>
      <c r="I75" s="13">
        <v>3786.25</v>
      </c>
      <c r="J75" s="11" t="s">
        <v>129</v>
      </c>
      <c r="K75" s="11" t="s">
        <v>34</v>
      </c>
      <c r="L75" s="11" t="s">
        <v>45</v>
      </c>
      <c r="O75" s="14">
        <f t="shared" si="3"/>
        <v>0</v>
      </c>
      <c r="Q75" s="13">
        <f t="shared" si="4"/>
        <v>436.7800000000002</v>
      </c>
      <c r="S75" s="13">
        <f t="shared" si="5"/>
        <v>4223.0300000000007</v>
      </c>
    </row>
    <row r="76" spans="2:19" s="10" customFormat="1" ht="12.75" customHeight="1">
      <c r="B76" s="11" t="s">
        <v>130</v>
      </c>
      <c r="C76" s="15" t="s">
        <v>59</v>
      </c>
      <c r="D76" s="12" t="s">
        <v>34</v>
      </c>
      <c r="E76" s="13">
        <v>19187.46</v>
      </c>
      <c r="F76" s="13">
        <v>4734.25</v>
      </c>
      <c r="G76" s="13">
        <v>580.26000000000022</v>
      </c>
      <c r="H76" s="13"/>
      <c r="I76" s="13">
        <v>5314.51</v>
      </c>
      <c r="J76" s="11" t="s">
        <v>130</v>
      </c>
      <c r="K76" s="11" t="s">
        <v>34</v>
      </c>
      <c r="L76" s="11" t="s">
        <v>59</v>
      </c>
      <c r="O76" s="14">
        <f t="shared" si="3"/>
        <v>0</v>
      </c>
      <c r="Q76" s="13">
        <f t="shared" si="4"/>
        <v>580.26000000000022</v>
      </c>
      <c r="S76" s="13">
        <f t="shared" si="5"/>
        <v>5894.77</v>
      </c>
    </row>
    <row r="77" spans="2:19" s="10" customFormat="1" ht="12.75" customHeight="1">
      <c r="B77" s="11" t="s">
        <v>131</v>
      </c>
      <c r="C77" s="17"/>
      <c r="D77" s="12" t="s">
        <v>37</v>
      </c>
      <c r="E77" s="13">
        <v>11535.66</v>
      </c>
      <c r="F77" s="13"/>
      <c r="G77" s="13">
        <v>3196.62</v>
      </c>
      <c r="H77" s="13"/>
      <c r="I77" s="13">
        <v>3196.62</v>
      </c>
      <c r="J77" s="11" t="s">
        <v>131</v>
      </c>
      <c r="K77" s="11" t="s">
        <v>37</v>
      </c>
      <c r="L77" s="11" t="s">
        <v>132</v>
      </c>
      <c r="O77" s="14">
        <f t="shared" si="3"/>
        <v>0</v>
      </c>
      <c r="Q77" s="13">
        <f>ROUND(E77/33,2)</f>
        <v>349.57</v>
      </c>
      <c r="S77" s="13">
        <f t="shared" si="5"/>
        <v>3546.19</v>
      </c>
    </row>
    <row r="78" spans="2:19" s="10" customFormat="1" ht="12.75" customHeight="1">
      <c r="B78" s="11" t="s">
        <v>133</v>
      </c>
      <c r="C78" s="15" t="s">
        <v>59</v>
      </c>
      <c r="D78" s="12" t="s">
        <v>34</v>
      </c>
      <c r="E78" s="13">
        <v>18264.13</v>
      </c>
      <c r="F78" s="13">
        <v>4504.6899999999996</v>
      </c>
      <c r="G78" s="13">
        <v>552.40000000000055</v>
      </c>
      <c r="H78" s="13"/>
      <c r="I78" s="13">
        <v>5057.09</v>
      </c>
      <c r="J78" s="11" t="s">
        <v>133</v>
      </c>
      <c r="K78" s="11" t="s">
        <v>34</v>
      </c>
      <c r="L78" s="11" t="s">
        <v>59</v>
      </c>
      <c r="O78" s="14">
        <f t="shared" si="3"/>
        <v>0</v>
      </c>
      <c r="Q78" s="13">
        <f t="shared" si="4"/>
        <v>552.40000000000055</v>
      </c>
      <c r="S78" s="13">
        <f t="shared" si="5"/>
        <v>5609.4900000000007</v>
      </c>
    </row>
    <row r="79" spans="2:19" s="10" customFormat="1" ht="12.75" customHeight="1">
      <c r="B79" s="11" t="s">
        <v>134</v>
      </c>
      <c r="C79" s="15" t="s">
        <v>63</v>
      </c>
      <c r="D79" s="12" t="s">
        <v>34</v>
      </c>
      <c r="E79" s="13">
        <v>5736.73</v>
      </c>
      <c r="F79" s="13">
        <v>1410.85</v>
      </c>
      <c r="G79" s="13">
        <v>173.51</v>
      </c>
      <c r="H79" s="13"/>
      <c r="I79" s="13">
        <v>1584.36</v>
      </c>
      <c r="J79" s="11" t="s">
        <v>134</v>
      </c>
      <c r="K79" s="11" t="s">
        <v>34</v>
      </c>
      <c r="L79" s="11" t="s">
        <v>63</v>
      </c>
      <c r="O79" s="14">
        <f t="shared" si="3"/>
        <v>0</v>
      </c>
      <c r="Q79" s="13">
        <f t="shared" si="4"/>
        <v>173.51</v>
      </c>
      <c r="S79" s="13">
        <f t="shared" si="5"/>
        <v>1757.87</v>
      </c>
    </row>
    <row r="80" spans="2:19" s="10" customFormat="1" ht="12.75" customHeight="1">
      <c r="B80" s="11" t="s">
        <v>135</v>
      </c>
      <c r="C80" s="15" t="s">
        <v>45</v>
      </c>
      <c r="D80" s="12" t="s">
        <v>34</v>
      </c>
      <c r="E80" s="13">
        <v>22430.02</v>
      </c>
      <c r="F80" s="13">
        <v>5518.43</v>
      </c>
      <c r="G80" s="13">
        <v>678.47999999999956</v>
      </c>
      <c r="H80" s="13"/>
      <c r="I80" s="13">
        <v>6196.91</v>
      </c>
      <c r="J80" s="11" t="s">
        <v>135</v>
      </c>
      <c r="K80" s="11" t="s">
        <v>34</v>
      </c>
      <c r="L80" s="11" t="s">
        <v>45</v>
      </c>
      <c r="O80" s="14">
        <f t="shared" si="3"/>
        <v>0</v>
      </c>
      <c r="Q80" s="13">
        <f t="shared" si="4"/>
        <v>678.47999999999956</v>
      </c>
      <c r="S80" s="13">
        <f t="shared" si="5"/>
        <v>6875.3899999999994</v>
      </c>
    </row>
    <row r="81" spans="2:19" s="10" customFormat="1" ht="12.75" customHeight="1">
      <c r="B81" s="11" t="s">
        <v>136</v>
      </c>
      <c r="C81" s="15" t="s">
        <v>59</v>
      </c>
      <c r="D81" s="12" t="s">
        <v>34</v>
      </c>
      <c r="E81" s="13">
        <v>7572.01</v>
      </c>
      <c r="F81" s="13">
        <v>1859.55</v>
      </c>
      <c r="G81" s="13">
        <v>229.02000000000021</v>
      </c>
      <c r="H81" s="13"/>
      <c r="I81" s="13">
        <v>2088.5700000000002</v>
      </c>
      <c r="J81" s="11" t="s">
        <v>136</v>
      </c>
      <c r="K81" s="11" t="s">
        <v>34</v>
      </c>
      <c r="L81" s="11" t="s">
        <v>59</v>
      </c>
      <c r="O81" s="14">
        <f t="shared" si="3"/>
        <v>0</v>
      </c>
      <c r="Q81" s="13">
        <f t="shared" si="4"/>
        <v>229.02000000000021</v>
      </c>
      <c r="S81" s="13">
        <f t="shared" si="5"/>
        <v>2317.59</v>
      </c>
    </row>
    <row r="82" spans="2:19" s="10" customFormat="1" ht="12.75" customHeight="1">
      <c r="B82" s="11" t="s">
        <v>137</v>
      </c>
      <c r="C82" s="15" t="s">
        <v>59</v>
      </c>
      <c r="D82" s="12" t="s">
        <v>34</v>
      </c>
      <c r="E82" s="13">
        <v>9964.86</v>
      </c>
      <c r="F82" s="13">
        <v>2443.98</v>
      </c>
      <c r="G82" s="13">
        <v>301.42999999999984</v>
      </c>
      <c r="H82" s="13"/>
      <c r="I82" s="13">
        <v>2745.41</v>
      </c>
      <c r="J82" s="11" t="s">
        <v>137</v>
      </c>
      <c r="K82" s="11" t="s">
        <v>34</v>
      </c>
      <c r="L82" s="11" t="s">
        <v>59</v>
      </c>
      <c r="O82" s="14">
        <f t="shared" si="3"/>
        <v>0</v>
      </c>
      <c r="Q82" s="13">
        <f t="shared" si="4"/>
        <v>301.42999999999984</v>
      </c>
      <c r="S82" s="13">
        <f t="shared" si="5"/>
        <v>3046.8399999999997</v>
      </c>
    </row>
    <row r="83" spans="2:19" s="10" customFormat="1" ht="12.75" customHeight="1">
      <c r="B83" s="11" t="s">
        <v>138</v>
      </c>
      <c r="C83" s="15" t="s">
        <v>63</v>
      </c>
      <c r="D83" s="12" t="s">
        <v>34</v>
      </c>
      <c r="E83" s="13">
        <v>8094</v>
      </c>
      <c r="F83" s="13">
        <v>1980.81</v>
      </c>
      <c r="G83" s="13">
        <v>244.80999999999995</v>
      </c>
      <c r="H83" s="13"/>
      <c r="I83" s="13">
        <v>2225.62</v>
      </c>
      <c r="J83" s="11" t="s">
        <v>138</v>
      </c>
      <c r="K83" s="11" t="s">
        <v>34</v>
      </c>
      <c r="L83" s="11" t="s">
        <v>63</v>
      </c>
      <c r="O83" s="14">
        <f t="shared" si="3"/>
        <v>0</v>
      </c>
      <c r="Q83" s="13">
        <f t="shared" si="4"/>
        <v>244.80999999999995</v>
      </c>
      <c r="S83" s="13">
        <f t="shared" si="5"/>
        <v>2470.4299999999998</v>
      </c>
    </row>
    <row r="84" spans="2:19" s="10" customFormat="1" ht="12.75" customHeight="1">
      <c r="B84" s="11" t="s">
        <v>139</v>
      </c>
      <c r="C84" s="15" t="s">
        <v>45</v>
      </c>
      <c r="D84" s="12" t="s">
        <v>34</v>
      </c>
      <c r="E84" s="13">
        <v>46512.66</v>
      </c>
      <c r="F84" s="13">
        <v>11323.77</v>
      </c>
      <c r="G84" s="13">
        <v>1407.0699999999997</v>
      </c>
      <c r="H84" s="13"/>
      <c r="I84" s="13">
        <v>12730.84</v>
      </c>
      <c r="J84" s="11" t="s">
        <v>139</v>
      </c>
      <c r="K84" s="11" t="s">
        <v>34</v>
      </c>
      <c r="L84" s="11" t="s">
        <v>45</v>
      </c>
      <c r="O84" s="14">
        <f t="shared" si="3"/>
        <v>0</v>
      </c>
      <c r="Q84" s="13">
        <f t="shared" si="4"/>
        <v>1407.0699999999997</v>
      </c>
      <c r="S84" s="13">
        <f t="shared" si="5"/>
        <v>14137.91</v>
      </c>
    </row>
    <row r="85" spans="2:19" s="10" customFormat="1" ht="12.75" customHeight="1">
      <c r="B85" s="11" t="s">
        <v>140</v>
      </c>
      <c r="C85" s="15" t="s">
        <v>45</v>
      </c>
      <c r="D85" s="12" t="s">
        <v>34</v>
      </c>
      <c r="E85" s="13">
        <v>67937.3</v>
      </c>
      <c r="F85" s="13">
        <v>16254.79</v>
      </c>
      <c r="G85" s="13">
        <v>2054.6800000000003</v>
      </c>
      <c r="H85" s="13"/>
      <c r="I85" s="13">
        <v>18309.47</v>
      </c>
      <c r="J85" s="11" t="s">
        <v>140</v>
      </c>
      <c r="K85" s="11" t="s">
        <v>34</v>
      </c>
      <c r="L85" s="11" t="s">
        <v>45</v>
      </c>
      <c r="O85" s="14">
        <f t="shared" si="3"/>
        <v>0</v>
      </c>
      <c r="Q85" s="13">
        <f t="shared" si="4"/>
        <v>2054.6800000000003</v>
      </c>
      <c r="S85" s="13">
        <f t="shared" si="5"/>
        <v>20364.150000000001</v>
      </c>
    </row>
    <row r="86" spans="2:19" s="10" customFormat="1" ht="12.75" customHeight="1">
      <c r="B86" s="11" t="s">
        <v>141</v>
      </c>
      <c r="C86" s="15" t="s">
        <v>77</v>
      </c>
      <c r="D86" s="12" t="s">
        <v>34</v>
      </c>
      <c r="E86" s="13">
        <v>10721.16</v>
      </c>
      <c r="F86" s="13">
        <v>2304.5300000000002</v>
      </c>
      <c r="G86" s="13">
        <v>324.17999999999984</v>
      </c>
      <c r="H86" s="13"/>
      <c r="I86" s="13">
        <v>2628.71</v>
      </c>
      <c r="J86" s="11" t="s">
        <v>141</v>
      </c>
      <c r="K86" s="11" t="s">
        <v>34</v>
      </c>
      <c r="L86" s="11" t="s">
        <v>77</v>
      </c>
      <c r="O86" s="14">
        <f t="shared" si="3"/>
        <v>0</v>
      </c>
      <c r="Q86" s="13">
        <f t="shared" si="4"/>
        <v>324.17999999999984</v>
      </c>
      <c r="S86" s="13">
        <f t="shared" si="5"/>
        <v>2952.89</v>
      </c>
    </row>
    <row r="87" spans="2:19" s="10" customFormat="1" ht="12.75" customHeight="1">
      <c r="B87" s="11" t="s">
        <v>142</v>
      </c>
      <c r="C87" s="15" t="s">
        <v>59</v>
      </c>
      <c r="D87" s="12" t="s">
        <v>37</v>
      </c>
      <c r="E87" s="13">
        <v>31827.24</v>
      </c>
      <c r="F87" s="13">
        <v>6841.98</v>
      </c>
      <c r="G87" s="13">
        <v>962.46</v>
      </c>
      <c r="H87" s="13"/>
      <c r="I87" s="13">
        <v>7804.44</v>
      </c>
      <c r="J87" s="11" t="s">
        <v>142</v>
      </c>
      <c r="K87" s="11" t="s">
        <v>37</v>
      </c>
      <c r="L87" s="11" t="s">
        <v>59</v>
      </c>
      <c r="O87" s="14">
        <f t="shared" si="3"/>
        <v>0</v>
      </c>
      <c r="Q87" s="13">
        <f t="shared" si="4"/>
        <v>962.46</v>
      </c>
      <c r="S87" s="13">
        <f t="shared" si="5"/>
        <v>8766.9</v>
      </c>
    </row>
    <row r="88" spans="2:19" s="10" customFormat="1" ht="12.75" customHeight="1">
      <c r="B88" s="11" t="s">
        <v>143</v>
      </c>
      <c r="C88" s="15" t="s">
        <v>144</v>
      </c>
      <c r="D88" s="12" t="s">
        <v>40</v>
      </c>
      <c r="E88" s="13">
        <v>196595.15</v>
      </c>
      <c r="F88" s="13">
        <v>42264.09</v>
      </c>
      <c r="G88" s="13">
        <v>5945.1900000000023</v>
      </c>
      <c r="H88" s="13"/>
      <c r="I88" s="13">
        <v>48209.279999999999</v>
      </c>
      <c r="J88" s="11" t="s">
        <v>143</v>
      </c>
      <c r="K88" s="11" t="s">
        <v>40</v>
      </c>
      <c r="L88" s="11" t="s">
        <v>144</v>
      </c>
      <c r="O88" s="14">
        <f t="shared" si="3"/>
        <v>0</v>
      </c>
      <c r="Q88" s="13">
        <f t="shared" si="4"/>
        <v>5945.1900000000023</v>
      </c>
      <c r="S88" s="13">
        <f t="shared" si="5"/>
        <v>54154.47</v>
      </c>
    </row>
    <row r="89" spans="2:19" s="10" customFormat="1" ht="12.75" customHeight="1">
      <c r="B89" s="11" t="s">
        <v>145</v>
      </c>
      <c r="C89" s="15" t="s">
        <v>45</v>
      </c>
      <c r="D89" s="12" t="s">
        <v>34</v>
      </c>
      <c r="E89" s="13">
        <v>19968.12</v>
      </c>
      <c r="F89" s="13">
        <v>4817.1899999999996</v>
      </c>
      <c r="G89" s="13">
        <v>604.02000000000044</v>
      </c>
      <c r="H89" s="13"/>
      <c r="I89" s="13">
        <v>5421.21</v>
      </c>
      <c r="J89" s="11" t="s">
        <v>145</v>
      </c>
      <c r="K89" s="11" t="s">
        <v>34</v>
      </c>
      <c r="L89" s="11" t="s">
        <v>45</v>
      </c>
      <c r="O89" s="14">
        <f t="shared" si="3"/>
        <v>0</v>
      </c>
      <c r="Q89" s="13">
        <f t="shared" si="4"/>
        <v>604.02000000000044</v>
      </c>
      <c r="S89" s="13">
        <f t="shared" si="5"/>
        <v>6025.2300000000005</v>
      </c>
    </row>
    <row r="90" spans="2:19" s="10" customFormat="1" ht="12.75" customHeight="1">
      <c r="B90" s="11" t="s">
        <v>146</v>
      </c>
      <c r="C90" s="15" t="s">
        <v>59</v>
      </c>
      <c r="D90" s="12" t="s">
        <v>34</v>
      </c>
      <c r="E90" s="13">
        <v>8174.01</v>
      </c>
      <c r="F90" s="13">
        <v>1971.72</v>
      </c>
      <c r="G90" s="13">
        <v>247.22000000000003</v>
      </c>
      <c r="H90" s="13"/>
      <c r="I90" s="13">
        <v>2218.94</v>
      </c>
      <c r="J90" s="11" t="s">
        <v>146</v>
      </c>
      <c r="K90" s="11" t="s">
        <v>34</v>
      </c>
      <c r="L90" s="11" t="s">
        <v>59</v>
      </c>
      <c r="O90" s="14">
        <f t="shared" si="3"/>
        <v>0</v>
      </c>
      <c r="Q90" s="13">
        <f t="shared" si="4"/>
        <v>247.22000000000003</v>
      </c>
      <c r="S90" s="13">
        <f t="shared" si="5"/>
        <v>2466.16</v>
      </c>
    </row>
    <row r="91" spans="2:19" s="10" customFormat="1" ht="12.75" customHeight="1">
      <c r="B91" s="11" t="s">
        <v>147</v>
      </c>
      <c r="C91" s="15" t="s">
        <v>63</v>
      </c>
      <c r="D91" s="12" t="s">
        <v>34</v>
      </c>
      <c r="E91" s="13">
        <v>6160.29</v>
      </c>
      <c r="F91" s="13">
        <v>1507.51</v>
      </c>
      <c r="G91" s="13">
        <v>186.30999999999995</v>
      </c>
      <c r="H91" s="13"/>
      <c r="I91" s="13">
        <v>1693.82</v>
      </c>
      <c r="J91" s="11" t="s">
        <v>147</v>
      </c>
      <c r="K91" s="11" t="s">
        <v>34</v>
      </c>
      <c r="L91" s="11" t="s">
        <v>63</v>
      </c>
      <c r="O91" s="14">
        <f t="shared" si="3"/>
        <v>0</v>
      </c>
      <c r="Q91" s="13">
        <f t="shared" si="4"/>
        <v>186.30999999999995</v>
      </c>
      <c r="S91" s="13">
        <f t="shared" si="5"/>
        <v>1880.1299999999999</v>
      </c>
    </row>
    <row r="92" spans="2:19" s="10" customFormat="1" ht="12.75" customHeight="1">
      <c r="B92" s="11" t="s">
        <v>148</v>
      </c>
      <c r="C92" s="15" t="s">
        <v>63</v>
      </c>
      <c r="D92" s="12" t="s">
        <v>34</v>
      </c>
      <c r="E92" s="13">
        <v>5090.57</v>
      </c>
      <c r="F92" s="13">
        <v>1234.31</v>
      </c>
      <c r="G92" s="13">
        <v>153.92000000000007</v>
      </c>
      <c r="H92" s="13"/>
      <c r="I92" s="13">
        <v>1388.23</v>
      </c>
      <c r="J92" s="11" t="s">
        <v>148</v>
      </c>
      <c r="K92" s="11" t="s">
        <v>34</v>
      </c>
      <c r="L92" s="11" t="s">
        <v>63</v>
      </c>
      <c r="O92" s="14">
        <f t="shared" si="3"/>
        <v>0</v>
      </c>
      <c r="Q92" s="13">
        <f t="shared" si="4"/>
        <v>153.92000000000007</v>
      </c>
      <c r="S92" s="13">
        <f t="shared" si="5"/>
        <v>1542.15</v>
      </c>
    </row>
    <row r="93" spans="2:19" s="10" customFormat="1" ht="12.75" customHeight="1">
      <c r="B93" s="11" t="s">
        <v>149</v>
      </c>
      <c r="C93" s="15" t="s">
        <v>45</v>
      </c>
      <c r="D93" s="12" t="s">
        <v>34</v>
      </c>
      <c r="E93" s="13">
        <v>25668.59</v>
      </c>
      <c r="F93" s="13">
        <v>6103.43</v>
      </c>
      <c r="G93" s="13">
        <v>776.46999999999935</v>
      </c>
      <c r="H93" s="13"/>
      <c r="I93" s="13">
        <v>6879.9</v>
      </c>
      <c r="J93" s="11" t="s">
        <v>149</v>
      </c>
      <c r="K93" s="11" t="s">
        <v>34</v>
      </c>
      <c r="L93" s="11" t="s">
        <v>45</v>
      </c>
      <c r="O93" s="14">
        <f t="shared" si="3"/>
        <v>0</v>
      </c>
      <c r="Q93" s="13">
        <f t="shared" si="4"/>
        <v>776.46999999999935</v>
      </c>
      <c r="S93" s="13">
        <f t="shared" si="5"/>
        <v>7656.369999999999</v>
      </c>
    </row>
    <row r="94" spans="2:19" s="10" customFormat="1" ht="12.75" customHeight="1">
      <c r="B94" s="11" t="s">
        <v>150</v>
      </c>
      <c r="C94" s="15" t="s">
        <v>59</v>
      </c>
      <c r="D94" s="12" t="s">
        <v>37</v>
      </c>
      <c r="E94" s="13">
        <v>12434.99</v>
      </c>
      <c r="F94" s="13">
        <v>2956.61</v>
      </c>
      <c r="G94" s="13">
        <v>376.12999999999965</v>
      </c>
      <c r="H94" s="13"/>
      <c r="I94" s="13">
        <v>3332.74</v>
      </c>
      <c r="J94" s="11" t="s">
        <v>150</v>
      </c>
      <c r="K94" s="11" t="s">
        <v>37</v>
      </c>
      <c r="L94" s="11" t="s">
        <v>59</v>
      </c>
      <c r="O94" s="14">
        <f t="shared" si="3"/>
        <v>0</v>
      </c>
      <c r="Q94" s="13">
        <f t="shared" si="4"/>
        <v>376.12999999999965</v>
      </c>
      <c r="S94" s="13">
        <f t="shared" si="5"/>
        <v>3708.8699999999994</v>
      </c>
    </row>
    <row r="95" spans="2:19" s="10" customFormat="1" ht="12.75" customHeight="1">
      <c r="B95" s="11" t="s">
        <v>151</v>
      </c>
      <c r="C95" s="15" t="s">
        <v>45</v>
      </c>
      <c r="D95" s="12" t="s">
        <v>34</v>
      </c>
      <c r="E95" s="13">
        <v>55977.84</v>
      </c>
      <c r="F95" s="13">
        <v>13371.31</v>
      </c>
      <c r="G95" s="13">
        <v>1693.4300000000003</v>
      </c>
      <c r="H95" s="13"/>
      <c r="I95" s="13">
        <v>15064.74</v>
      </c>
      <c r="J95" s="11" t="s">
        <v>151</v>
      </c>
      <c r="K95" s="11" t="s">
        <v>34</v>
      </c>
      <c r="L95" s="11" t="s">
        <v>45</v>
      </c>
      <c r="O95" s="14">
        <f t="shared" si="3"/>
        <v>0</v>
      </c>
      <c r="Q95" s="13">
        <f t="shared" si="4"/>
        <v>1693.4300000000003</v>
      </c>
      <c r="S95" s="13">
        <f t="shared" si="5"/>
        <v>16758.169999999998</v>
      </c>
    </row>
    <row r="96" spans="2:19" s="10" customFormat="1" ht="12.75" customHeight="1">
      <c r="B96" s="11" t="s">
        <v>152</v>
      </c>
      <c r="C96" s="15" t="s">
        <v>63</v>
      </c>
      <c r="D96" s="12" t="s">
        <v>34</v>
      </c>
      <c r="E96" s="13">
        <v>8289.77</v>
      </c>
      <c r="F96" s="13">
        <v>1986.78</v>
      </c>
      <c r="G96" s="13">
        <v>250.70000000000005</v>
      </c>
      <c r="H96" s="13"/>
      <c r="I96" s="13">
        <v>2237.48</v>
      </c>
      <c r="J96" s="11" t="s">
        <v>152</v>
      </c>
      <c r="K96" s="11" t="s">
        <v>34</v>
      </c>
      <c r="L96" s="11" t="s">
        <v>63</v>
      </c>
      <c r="O96" s="14">
        <f t="shared" si="3"/>
        <v>0</v>
      </c>
      <c r="Q96" s="13">
        <f t="shared" si="4"/>
        <v>250.70000000000005</v>
      </c>
      <c r="S96" s="13">
        <f t="shared" si="5"/>
        <v>2488.1800000000003</v>
      </c>
    </row>
    <row r="97" spans="2:19" s="10" customFormat="1" ht="12.75" customHeight="1">
      <c r="B97" s="11" t="s">
        <v>153</v>
      </c>
      <c r="C97" s="15" t="s">
        <v>63</v>
      </c>
      <c r="D97" s="12" t="s">
        <v>34</v>
      </c>
      <c r="E97" s="13">
        <v>11863.79</v>
      </c>
      <c r="F97" s="13">
        <v>2802.17</v>
      </c>
      <c r="G97" s="13">
        <v>358.98999999999978</v>
      </c>
      <c r="H97" s="13"/>
      <c r="I97" s="13">
        <v>3161.16</v>
      </c>
      <c r="J97" s="11" t="s">
        <v>153</v>
      </c>
      <c r="K97" s="11" t="s">
        <v>34</v>
      </c>
      <c r="L97" s="11" t="s">
        <v>63</v>
      </c>
      <c r="O97" s="14">
        <f t="shared" si="3"/>
        <v>0</v>
      </c>
      <c r="Q97" s="13">
        <f t="shared" si="4"/>
        <v>358.98999999999978</v>
      </c>
      <c r="S97" s="13">
        <f t="shared" si="5"/>
        <v>3520.1499999999996</v>
      </c>
    </row>
    <row r="98" spans="2:19" s="10" customFormat="1" ht="12.75" customHeight="1">
      <c r="B98" s="11" t="s">
        <v>154</v>
      </c>
      <c r="C98" s="15" t="s">
        <v>63</v>
      </c>
      <c r="D98" s="12" t="s">
        <v>34</v>
      </c>
      <c r="E98" s="13">
        <v>12417.36</v>
      </c>
      <c r="F98" s="13">
        <v>2961.21</v>
      </c>
      <c r="G98" s="13">
        <v>375.69999999999982</v>
      </c>
      <c r="H98" s="13"/>
      <c r="I98" s="13">
        <v>3336.91</v>
      </c>
      <c r="J98" s="11" t="s">
        <v>154</v>
      </c>
      <c r="K98" s="11" t="s">
        <v>34</v>
      </c>
      <c r="L98" s="11" t="s">
        <v>63</v>
      </c>
      <c r="O98" s="14">
        <f t="shared" si="3"/>
        <v>0</v>
      </c>
      <c r="Q98" s="13">
        <f t="shared" si="4"/>
        <v>375.69999999999982</v>
      </c>
      <c r="S98" s="13">
        <f t="shared" si="5"/>
        <v>3712.6099999999997</v>
      </c>
    </row>
    <row r="99" spans="2:19" s="10" customFormat="1" ht="12.75" customHeight="1">
      <c r="B99" s="11" t="s">
        <v>155</v>
      </c>
      <c r="C99" s="15" t="s">
        <v>63</v>
      </c>
      <c r="D99" s="12" t="s">
        <v>34</v>
      </c>
      <c r="E99" s="13">
        <v>7242.21</v>
      </c>
      <c r="F99" s="13">
        <v>1721.42</v>
      </c>
      <c r="G99" s="13">
        <v>219.05999999999995</v>
      </c>
      <c r="H99" s="13"/>
      <c r="I99" s="13">
        <v>1940.48</v>
      </c>
      <c r="J99" s="11" t="s">
        <v>155</v>
      </c>
      <c r="K99" s="11" t="s">
        <v>34</v>
      </c>
      <c r="L99" s="11" t="s">
        <v>63</v>
      </c>
      <c r="O99" s="14">
        <f t="shared" si="3"/>
        <v>0</v>
      </c>
      <c r="Q99" s="13">
        <f t="shared" si="4"/>
        <v>219.05999999999995</v>
      </c>
      <c r="S99" s="13">
        <f t="shared" si="5"/>
        <v>2159.54</v>
      </c>
    </row>
    <row r="100" spans="2:19" s="10" customFormat="1" ht="12.75" customHeight="1">
      <c r="B100" s="11" t="s">
        <v>156</v>
      </c>
      <c r="C100" s="15" t="s">
        <v>63</v>
      </c>
      <c r="D100" s="12" t="s">
        <v>34</v>
      </c>
      <c r="E100" s="13">
        <v>43449.18</v>
      </c>
      <c r="F100" s="13">
        <v>10335.69</v>
      </c>
      <c r="G100" s="13">
        <v>1314.5100000000002</v>
      </c>
      <c r="H100" s="13"/>
      <c r="I100" s="13">
        <v>11650.2</v>
      </c>
      <c r="J100" s="11" t="s">
        <v>156</v>
      </c>
      <c r="K100" s="11" t="s">
        <v>34</v>
      </c>
      <c r="L100" s="11" t="s">
        <v>63</v>
      </c>
      <c r="O100" s="14">
        <f t="shared" si="3"/>
        <v>0</v>
      </c>
      <c r="Q100" s="13">
        <f t="shared" si="4"/>
        <v>1314.5100000000002</v>
      </c>
      <c r="S100" s="13">
        <f t="shared" si="5"/>
        <v>12964.710000000001</v>
      </c>
    </row>
    <row r="101" spans="2:19" s="10" customFormat="1" ht="12.75" customHeight="1">
      <c r="B101" s="11" t="s">
        <v>157</v>
      </c>
      <c r="C101" s="15" t="s">
        <v>63</v>
      </c>
      <c r="D101" s="12" t="s">
        <v>34</v>
      </c>
      <c r="E101" s="13">
        <v>6338.55</v>
      </c>
      <c r="F101" s="13">
        <v>1508.47</v>
      </c>
      <c r="G101" s="13">
        <v>191.74</v>
      </c>
      <c r="H101" s="13"/>
      <c r="I101" s="13">
        <v>1700.21</v>
      </c>
      <c r="J101" s="11" t="s">
        <v>157</v>
      </c>
      <c r="K101" s="11" t="s">
        <v>34</v>
      </c>
      <c r="L101" s="11" t="s">
        <v>63</v>
      </c>
      <c r="O101" s="14">
        <f t="shared" si="3"/>
        <v>0</v>
      </c>
      <c r="Q101" s="13">
        <f t="shared" si="4"/>
        <v>191.74</v>
      </c>
      <c r="S101" s="13">
        <f t="shared" si="5"/>
        <v>1891.95</v>
      </c>
    </row>
    <row r="102" spans="2:19" s="10" customFormat="1" ht="12.75" customHeight="1">
      <c r="B102" s="11" t="s">
        <v>158</v>
      </c>
      <c r="C102" s="15" t="s">
        <v>51</v>
      </c>
      <c r="D102" s="12" t="s">
        <v>43</v>
      </c>
      <c r="E102" s="13">
        <v>17748.419999999998</v>
      </c>
      <c r="F102" s="13">
        <v>4141.7700000000004</v>
      </c>
      <c r="G102" s="13">
        <v>536.84999999999945</v>
      </c>
      <c r="H102" s="13"/>
      <c r="I102" s="13">
        <v>4678.62</v>
      </c>
      <c r="J102" s="11" t="s">
        <v>158</v>
      </c>
      <c r="K102" s="11" t="s">
        <v>43</v>
      </c>
      <c r="L102" s="11" t="s">
        <v>51</v>
      </c>
      <c r="O102" s="14">
        <f t="shared" si="3"/>
        <v>0</v>
      </c>
      <c r="Q102" s="13">
        <f t="shared" si="4"/>
        <v>536.84999999999945</v>
      </c>
      <c r="S102" s="13">
        <f t="shared" si="5"/>
        <v>5215.4699999999993</v>
      </c>
    </row>
    <row r="103" spans="2:19" s="10" customFormat="1" ht="12.75" customHeight="1">
      <c r="B103" s="11" t="s">
        <v>159</v>
      </c>
      <c r="C103" s="15" t="s">
        <v>63</v>
      </c>
      <c r="D103" s="12" t="s">
        <v>34</v>
      </c>
      <c r="E103" s="13">
        <v>5368.7</v>
      </c>
      <c r="F103" s="13">
        <v>1279.27</v>
      </c>
      <c r="G103" s="13">
        <v>162.42000000000007</v>
      </c>
      <c r="H103" s="13"/>
      <c r="I103" s="13">
        <v>1441.69</v>
      </c>
      <c r="J103" s="11" t="s">
        <v>159</v>
      </c>
      <c r="K103" s="11" t="s">
        <v>34</v>
      </c>
      <c r="L103" s="11" t="s">
        <v>63</v>
      </c>
      <c r="O103" s="14">
        <f t="shared" si="3"/>
        <v>0</v>
      </c>
      <c r="Q103" s="13">
        <f t="shared" si="4"/>
        <v>162.42000000000007</v>
      </c>
      <c r="S103" s="13">
        <f t="shared" si="5"/>
        <v>1604.1100000000001</v>
      </c>
    </row>
    <row r="104" spans="2:19" s="10" customFormat="1" ht="12.75" customHeight="1">
      <c r="B104" s="11" t="s">
        <v>160</v>
      </c>
      <c r="C104" s="15" t="s">
        <v>59</v>
      </c>
      <c r="D104" s="12" t="s">
        <v>34</v>
      </c>
      <c r="E104" s="13">
        <v>8468.31</v>
      </c>
      <c r="F104" s="13">
        <v>2015.37</v>
      </c>
      <c r="G104" s="13">
        <v>256.11000000000013</v>
      </c>
      <c r="H104" s="13"/>
      <c r="I104" s="13">
        <v>2271.48</v>
      </c>
      <c r="J104" s="11" t="s">
        <v>160</v>
      </c>
      <c r="K104" s="11" t="s">
        <v>34</v>
      </c>
      <c r="L104" s="11" t="s">
        <v>59</v>
      </c>
      <c r="O104" s="14">
        <f t="shared" si="3"/>
        <v>0</v>
      </c>
      <c r="Q104" s="13">
        <f t="shared" si="4"/>
        <v>256.11000000000013</v>
      </c>
      <c r="S104" s="13">
        <f t="shared" si="5"/>
        <v>2527.59</v>
      </c>
    </row>
    <row r="105" spans="2:19" s="10" customFormat="1" ht="12.75" customHeight="1">
      <c r="B105" s="11" t="s">
        <v>161</v>
      </c>
      <c r="C105" s="15" t="s">
        <v>59</v>
      </c>
      <c r="D105" s="12" t="s">
        <v>37</v>
      </c>
      <c r="E105" s="13">
        <v>18703.689999999999</v>
      </c>
      <c r="F105" s="13">
        <v>4451.6499999999996</v>
      </c>
      <c r="G105" s="13">
        <v>565.73000000000047</v>
      </c>
      <c r="H105" s="13"/>
      <c r="I105" s="13">
        <v>5017.38</v>
      </c>
      <c r="J105" s="11" t="s">
        <v>161</v>
      </c>
      <c r="K105" s="11" t="s">
        <v>37</v>
      </c>
      <c r="L105" s="11" t="s">
        <v>59</v>
      </c>
      <c r="O105" s="14">
        <f t="shared" si="3"/>
        <v>0</v>
      </c>
      <c r="Q105" s="13">
        <f t="shared" si="4"/>
        <v>565.73000000000047</v>
      </c>
      <c r="S105" s="13">
        <f t="shared" si="5"/>
        <v>5583.1100000000006</v>
      </c>
    </row>
    <row r="106" spans="2:19" s="10" customFormat="1" ht="12.75" customHeight="1">
      <c r="B106" s="11" t="s">
        <v>162</v>
      </c>
      <c r="C106" s="15" t="s">
        <v>163</v>
      </c>
      <c r="D106" s="12" t="s">
        <v>164</v>
      </c>
      <c r="E106" s="13">
        <v>851090.12</v>
      </c>
      <c r="F106" s="13">
        <v>199649.32</v>
      </c>
      <c r="G106" s="13">
        <v>25742.119999999995</v>
      </c>
      <c r="H106" s="13"/>
      <c r="I106" s="13">
        <v>225391.44</v>
      </c>
      <c r="J106" s="11" t="s">
        <v>162</v>
      </c>
      <c r="K106" s="11" t="s">
        <v>164</v>
      </c>
      <c r="L106" s="11" t="s">
        <v>163</v>
      </c>
      <c r="O106" s="14">
        <f t="shared" si="3"/>
        <v>0</v>
      </c>
      <c r="Q106" s="13">
        <f t="shared" si="4"/>
        <v>25742.119999999995</v>
      </c>
      <c r="S106" s="13">
        <f t="shared" si="5"/>
        <v>251133.56</v>
      </c>
    </row>
    <row r="107" spans="2:19" s="10" customFormat="1" ht="12.75" customHeight="1">
      <c r="B107" s="11" t="s">
        <v>165</v>
      </c>
      <c r="C107" s="15" t="s">
        <v>163</v>
      </c>
      <c r="D107" s="12" t="s">
        <v>164</v>
      </c>
      <c r="E107" s="13">
        <v>993314.79</v>
      </c>
      <c r="F107" s="13">
        <v>218010.89</v>
      </c>
      <c r="G107" s="13">
        <v>30046.169999999984</v>
      </c>
      <c r="H107" s="13"/>
      <c r="I107" s="13">
        <v>248057.06</v>
      </c>
      <c r="J107" s="11" t="s">
        <v>165</v>
      </c>
      <c r="K107" s="11" t="s">
        <v>164</v>
      </c>
      <c r="L107" s="11" t="s">
        <v>163</v>
      </c>
      <c r="O107" s="14">
        <f t="shared" si="3"/>
        <v>0</v>
      </c>
      <c r="Q107" s="13">
        <f t="shared" si="4"/>
        <v>30046.169999999984</v>
      </c>
      <c r="S107" s="13">
        <f t="shared" si="5"/>
        <v>278103.23</v>
      </c>
    </row>
    <row r="108" spans="2:19" s="10" customFormat="1" ht="12.75" customHeight="1">
      <c r="B108" s="11" t="s">
        <v>166</v>
      </c>
      <c r="C108" s="15" t="s">
        <v>167</v>
      </c>
      <c r="D108" s="12" t="s">
        <v>34</v>
      </c>
      <c r="E108" s="13">
        <v>7187.28</v>
      </c>
      <c r="F108" s="13">
        <v>1698.07</v>
      </c>
      <c r="G108" s="13">
        <v>217.27999999999997</v>
      </c>
      <c r="H108" s="13"/>
      <c r="I108" s="13">
        <v>1915.35</v>
      </c>
      <c r="J108" s="11" t="s">
        <v>166</v>
      </c>
      <c r="K108" s="11" t="s">
        <v>34</v>
      </c>
      <c r="L108" s="11" t="s">
        <v>167</v>
      </c>
      <c r="O108" s="14">
        <f t="shared" si="3"/>
        <v>0</v>
      </c>
      <c r="Q108" s="13">
        <f t="shared" si="4"/>
        <v>217.27999999999997</v>
      </c>
      <c r="S108" s="13">
        <f t="shared" si="5"/>
        <v>2132.63</v>
      </c>
    </row>
    <row r="109" spans="2:19" s="10" customFormat="1" ht="12.75" customHeight="1">
      <c r="B109" s="11" t="s">
        <v>168</v>
      </c>
      <c r="C109" s="15" t="s">
        <v>45</v>
      </c>
      <c r="D109" s="12" t="s">
        <v>34</v>
      </c>
      <c r="E109" s="13">
        <v>6465.56</v>
      </c>
      <c r="F109" s="13">
        <v>1537.61</v>
      </c>
      <c r="G109" s="13">
        <v>195.54000000000019</v>
      </c>
      <c r="H109" s="13"/>
      <c r="I109" s="13">
        <v>1733.15</v>
      </c>
      <c r="J109" s="11" t="s">
        <v>168</v>
      </c>
      <c r="K109" s="11" t="s">
        <v>34</v>
      </c>
      <c r="L109" s="11" t="s">
        <v>45</v>
      </c>
      <c r="O109" s="14">
        <f t="shared" si="3"/>
        <v>0</v>
      </c>
      <c r="Q109" s="13">
        <f t="shared" si="4"/>
        <v>195.54000000000019</v>
      </c>
      <c r="S109" s="13">
        <f t="shared" si="5"/>
        <v>1928.6900000000003</v>
      </c>
    </row>
    <row r="110" spans="2:19" s="10" customFormat="1" ht="12.75" customHeight="1">
      <c r="B110" s="11" t="s">
        <v>169</v>
      </c>
      <c r="C110" s="15" t="s">
        <v>170</v>
      </c>
      <c r="D110" s="12" t="s">
        <v>164</v>
      </c>
      <c r="E110" s="13">
        <v>11035.33</v>
      </c>
      <c r="F110" s="13">
        <v>2722.23</v>
      </c>
      <c r="G110" s="13">
        <v>333.73999999999978</v>
      </c>
      <c r="H110" s="13"/>
      <c r="I110" s="13">
        <v>3055.97</v>
      </c>
      <c r="J110" s="11" t="s">
        <v>169</v>
      </c>
      <c r="K110" s="11" t="s">
        <v>164</v>
      </c>
      <c r="L110" s="11" t="s">
        <v>170</v>
      </c>
      <c r="O110" s="14">
        <f t="shared" si="3"/>
        <v>0</v>
      </c>
      <c r="Q110" s="13">
        <f t="shared" si="4"/>
        <v>333.73999999999978</v>
      </c>
      <c r="S110" s="13">
        <f t="shared" si="5"/>
        <v>3389.7099999999996</v>
      </c>
    </row>
    <row r="111" spans="2:19" s="10" customFormat="1" ht="12.75" customHeight="1">
      <c r="B111" s="11" t="s">
        <v>171</v>
      </c>
      <c r="C111" s="15" t="s">
        <v>45</v>
      </c>
      <c r="D111" s="12" t="s">
        <v>34</v>
      </c>
      <c r="E111" s="13">
        <v>10336.459999999999</v>
      </c>
      <c r="F111" s="13">
        <v>2419.02</v>
      </c>
      <c r="G111" s="13">
        <v>312.52</v>
      </c>
      <c r="H111" s="13"/>
      <c r="I111" s="13">
        <v>2731.54</v>
      </c>
      <c r="J111" s="11" t="s">
        <v>171</v>
      </c>
      <c r="K111" s="11" t="s">
        <v>34</v>
      </c>
      <c r="L111" s="11" t="s">
        <v>45</v>
      </c>
      <c r="O111" s="14">
        <f t="shared" si="3"/>
        <v>0</v>
      </c>
      <c r="Q111" s="13">
        <f t="shared" si="4"/>
        <v>312.52</v>
      </c>
      <c r="S111" s="13">
        <f t="shared" si="5"/>
        <v>3044.06</v>
      </c>
    </row>
    <row r="112" spans="2:19" s="10" customFormat="1" ht="12.75" customHeight="1">
      <c r="B112" s="11" t="s">
        <v>172</v>
      </c>
      <c r="C112" s="15" t="s">
        <v>59</v>
      </c>
      <c r="D112" s="12" t="s">
        <v>173</v>
      </c>
      <c r="E112" s="13">
        <v>9495.4599999999991</v>
      </c>
      <c r="F112" s="13">
        <v>2700.97</v>
      </c>
      <c r="G112" s="13">
        <v>287.21000000000004</v>
      </c>
      <c r="H112" s="13"/>
      <c r="I112" s="13">
        <v>2988.18</v>
      </c>
      <c r="J112" s="11" t="s">
        <v>172</v>
      </c>
      <c r="K112" s="11" t="s">
        <v>173</v>
      </c>
      <c r="L112" s="11" t="s">
        <v>59</v>
      </c>
      <c r="O112" s="14">
        <f t="shared" si="3"/>
        <v>0</v>
      </c>
      <c r="Q112" s="13">
        <f t="shared" si="4"/>
        <v>287.21000000000004</v>
      </c>
      <c r="S112" s="13">
        <f t="shared" si="5"/>
        <v>3275.39</v>
      </c>
    </row>
    <row r="113" spans="2:19" s="10" customFormat="1" ht="12.75" customHeight="1">
      <c r="B113" s="11" t="s">
        <v>174</v>
      </c>
      <c r="C113" s="15" t="s">
        <v>49</v>
      </c>
      <c r="D113" s="12" t="s">
        <v>40</v>
      </c>
      <c r="E113" s="13">
        <v>8215.5</v>
      </c>
      <c r="F113" s="13">
        <v>2336.81</v>
      </c>
      <c r="G113" s="13">
        <v>248.47000000000025</v>
      </c>
      <c r="H113" s="13"/>
      <c r="I113" s="13">
        <v>2585.2800000000002</v>
      </c>
      <c r="J113" s="11" t="s">
        <v>174</v>
      </c>
      <c r="K113" s="11" t="s">
        <v>40</v>
      </c>
      <c r="L113" s="11" t="s">
        <v>49</v>
      </c>
      <c r="O113" s="14">
        <f t="shared" si="3"/>
        <v>0</v>
      </c>
      <c r="Q113" s="13">
        <f t="shared" si="4"/>
        <v>248.47000000000025</v>
      </c>
      <c r="S113" s="13">
        <f t="shared" si="5"/>
        <v>2833.7500000000005</v>
      </c>
    </row>
    <row r="114" spans="2:19" s="10" customFormat="1" ht="12.75" customHeight="1">
      <c r="B114" s="11" t="s">
        <v>175</v>
      </c>
      <c r="C114" s="15" t="s">
        <v>51</v>
      </c>
      <c r="D114" s="12" t="s">
        <v>43</v>
      </c>
      <c r="E114" s="13">
        <v>8808.75</v>
      </c>
      <c r="F114" s="13">
        <v>2505.58</v>
      </c>
      <c r="G114" s="13">
        <v>266.43000000000029</v>
      </c>
      <c r="H114" s="13"/>
      <c r="I114" s="13">
        <v>2772.01</v>
      </c>
      <c r="J114" s="11" t="s">
        <v>175</v>
      </c>
      <c r="K114" s="11" t="s">
        <v>43</v>
      </c>
      <c r="L114" s="11" t="s">
        <v>51</v>
      </c>
      <c r="O114" s="14">
        <f t="shared" si="3"/>
        <v>0</v>
      </c>
      <c r="Q114" s="13">
        <f t="shared" si="4"/>
        <v>266.43000000000029</v>
      </c>
      <c r="S114" s="13">
        <f t="shared" si="5"/>
        <v>3038.4400000000005</v>
      </c>
    </row>
    <row r="115" spans="2:19" s="10" customFormat="1" ht="12.75" customHeight="1">
      <c r="B115" s="11" t="s">
        <v>176</v>
      </c>
      <c r="C115" s="15" t="s">
        <v>177</v>
      </c>
      <c r="D115" s="12" t="s">
        <v>99</v>
      </c>
      <c r="E115" s="13">
        <v>2996249.81</v>
      </c>
      <c r="F115" s="13">
        <v>852350.74</v>
      </c>
      <c r="G115" s="13">
        <v>90639.670000000042</v>
      </c>
      <c r="H115" s="13"/>
      <c r="I115" s="13">
        <v>942990.41</v>
      </c>
      <c r="J115" s="11" t="s">
        <v>176</v>
      </c>
      <c r="K115" s="11" t="s">
        <v>99</v>
      </c>
      <c r="L115" s="11" t="s">
        <v>177</v>
      </c>
      <c r="O115" s="14">
        <f t="shared" si="3"/>
        <v>0</v>
      </c>
      <c r="Q115" s="13">
        <f t="shared" si="4"/>
        <v>90639.670000000042</v>
      </c>
      <c r="S115" s="13">
        <f t="shared" si="5"/>
        <v>1033630.0800000001</v>
      </c>
    </row>
    <row r="116" spans="2:19" s="10" customFormat="1" ht="12.75" customHeight="1">
      <c r="B116" s="11" t="s">
        <v>178</v>
      </c>
      <c r="C116" s="15" t="s">
        <v>179</v>
      </c>
      <c r="D116" s="12" t="s">
        <v>43</v>
      </c>
      <c r="E116" s="13">
        <v>922858.27</v>
      </c>
      <c r="F116" s="13">
        <v>208385.28</v>
      </c>
      <c r="G116" s="13">
        <v>27916.100000000006</v>
      </c>
      <c r="H116" s="13"/>
      <c r="I116" s="13">
        <v>236301.38</v>
      </c>
      <c r="J116" s="11" t="s">
        <v>178</v>
      </c>
      <c r="K116" s="11" t="s">
        <v>43</v>
      </c>
      <c r="L116" s="11" t="s">
        <v>179</v>
      </c>
      <c r="O116" s="14">
        <f t="shared" si="3"/>
        <v>0</v>
      </c>
      <c r="Q116" s="13">
        <f t="shared" si="4"/>
        <v>27916.100000000006</v>
      </c>
      <c r="S116" s="13">
        <f t="shared" si="5"/>
        <v>264217.48</v>
      </c>
    </row>
    <row r="117" spans="2:19" s="10" customFormat="1" ht="12.75" customHeight="1">
      <c r="B117" s="11" t="s">
        <v>180</v>
      </c>
      <c r="C117" s="15" t="s">
        <v>96</v>
      </c>
      <c r="D117" s="12" t="s">
        <v>97</v>
      </c>
      <c r="E117" s="13">
        <v>40338.54</v>
      </c>
      <c r="F117" s="13">
        <v>9108.2999999999993</v>
      </c>
      <c r="G117" s="13">
        <v>1220.2000000000007</v>
      </c>
      <c r="H117" s="13"/>
      <c r="I117" s="13">
        <v>10328.5</v>
      </c>
      <c r="J117" s="11" t="s">
        <v>180</v>
      </c>
      <c r="K117" s="11" t="s">
        <v>97</v>
      </c>
      <c r="L117" s="11" t="s">
        <v>96</v>
      </c>
      <c r="O117" s="14">
        <f t="shared" si="3"/>
        <v>0</v>
      </c>
      <c r="Q117" s="13">
        <f t="shared" si="4"/>
        <v>1220.2000000000007</v>
      </c>
      <c r="S117" s="13">
        <f t="shared" si="5"/>
        <v>11548.7</v>
      </c>
    </row>
    <row r="118" spans="2:19" s="10" customFormat="1" ht="12.75" customHeight="1">
      <c r="B118" s="11" t="s">
        <v>181</v>
      </c>
      <c r="C118" s="15" t="s">
        <v>51</v>
      </c>
      <c r="D118" s="12" t="s">
        <v>43</v>
      </c>
      <c r="E118" s="13">
        <v>9451.3799999999992</v>
      </c>
      <c r="F118" s="13">
        <v>1824.59</v>
      </c>
      <c r="G118" s="13">
        <v>285.72000000000003</v>
      </c>
      <c r="H118" s="13"/>
      <c r="I118" s="13">
        <v>2110.31</v>
      </c>
      <c r="J118" s="11" t="s">
        <v>181</v>
      </c>
      <c r="K118" s="11" t="s">
        <v>43</v>
      </c>
      <c r="L118" s="11" t="s">
        <v>51</v>
      </c>
      <c r="O118" s="14">
        <f t="shared" si="3"/>
        <v>0</v>
      </c>
      <c r="Q118" s="13">
        <f t="shared" si="4"/>
        <v>285.72000000000003</v>
      </c>
      <c r="S118" s="13">
        <f t="shared" si="5"/>
        <v>2396.0299999999997</v>
      </c>
    </row>
    <row r="119" spans="2:19" s="10" customFormat="1" ht="12.75" customHeight="1">
      <c r="B119" s="11" t="s">
        <v>182</v>
      </c>
      <c r="C119" s="15" t="s">
        <v>51</v>
      </c>
      <c r="D119" s="12" t="s">
        <v>99</v>
      </c>
      <c r="E119" s="13">
        <v>1089069.07</v>
      </c>
      <c r="F119" s="13">
        <v>210275.24</v>
      </c>
      <c r="G119" s="13">
        <v>32928.94</v>
      </c>
      <c r="H119" s="13"/>
      <c r="I119" s="13">
        <v>243204.18</v>
      </c>
      <c r="J119" s="11" t="s">
        <v>182</v>
      </c>
      <c r="K119" s="11" t="s">
        <v>99</v>
      </c>
      <c r="L119" s="11" t="s">
        <v>51</v>
      </c>
      <c r="O119" s="14">
        <f t="shared" si="3"/>
        <v>0</v>
      </c>
      <c r="Q119" s="13">
        <f t="shared" si="4"/>
        <v>32928.94</v>
      </c>
      <c r="S119" s="13">
        <f t="shared" si="5"/>
        <v>276133.12</v>
      </c>
    </row>
    <row r="120" spans="2:19" s="10" customFormat="1" ht="12.75" customHeight="1">
      <c r="B120" s="11" t="s">
        <v>183</v>
      </c>
      <c r="C120" s="15" t="s">
        <v>51</v>
      </c>
      <c r="D120" s="12" t="s">
        <v>99</v>
      </c>
      <c r="E120" s="13">
        <v>46646.85</v>
      </c>
      <c r="F120" s="13">
        <v>9006.26</v>
      </c>
      <c r="G120" s="13">
        <v>1410.369999999999</v>
      </c>
      <c r="H120" s="13"/>
      <c r="I120" s="13">
        <v>10416.629999999999</v>
      </c>
      <c r="J120" s="11" t="s">
        <v>183</v>
      </c>
      <c r="K120" s="11" t="s">
        <v>99</v>
      </c>
      <c r="L120" s="11" t="s">
        <v>51</v>
      </c>
      <c r="O120" s="14">
        <f t="shared" si="3"/>
        <v>0</v>
      </c>
      <c r="Q120" s="13">
        <f t="shared" si="4"/>
        <v>1410.369999999999</v>
      </c>
      <c r="S120" s="13">
        <f t="shared" si="5"/>
        <v>11826.999999999998</v>
      </c>
    </row>
    <row r="121" spans="2:19" s="10" customFormat="1" ht="12.75" customHeight="1">
      <c r="B121" s="15" t="s">
        <v>184</v>
      </c>
      <c r="C121" s="15" t="s">
        <v>185</v>
      </c>
      <c r="D121" s="12" t="s">
        <v>186</v>
      </c>
      <c r="E121" s="13">
        <v>57379.91</v>
      </c>
      <c r="F121" s="13">
        <v>9906.75</v>
      </c>
      <c r="G121" s="13">
        <v>1734.3199999999997</v>
      </c>
      <c r="H121" s="13"/>
      <c r="I121" s="13">
        <v>11641.07</v>
      </c>
      <c r="J121" s="11" t="s">
        <v>184</v>
      </c>
      <c r="K121" s="11" t="s">
        <v>186</v>
      </c>
      <c r="O121" s="14">
        <f t="shared" si="3"/>
        <v>0</v>
      </c>
      <c r="Q121" s="13">
        <f t="shared" si="4"/>
        <v>1734.3199999999997</v>
      </c>
      <c r="S121" s="13">
        <f t="shared" si="5"/>
        <v>13375.39</v>
      </c>
    </row>
    <row r="122" spans="2:19" s="10" customFormat="1" ht="12.75" customHeight="1">
      <c r="B122" s="15" t="s">
        <v>187</v>
      </c>
      <c r="C122" s="15" t="s">
        <v>185</v>
      </c>
      <c r="D122" s="12" t="s">
        <v>186</v>
      </c>
      <c r="E122" s="13">
        <v>102815.86</v>
      </c>
      <c r="F122" s="13">
        <v>17741.16</v>
      </c>
      <c r="G122" s="13">
        <v>3107.2200000000012</v>
      </c>
      <c r="H122" s="13"/>
      <c r="I122" s="13">
        <v>20848.38</v>
      </c>
      <c r="J122" s="11" t="s">
        <v>187</v>
      </c>
      <c r="K122" s="11" t="s">
        <v>186</v>
      </c>
      <c r="O122" s="14">
        <f t="shared" si="3"/>
        <v>0</v>
      </c>
      <c r="Q122" s="13">
        <f t="shared" si="4"/>
        <v>3107.2200000000012</v>
      </c>
      <c r="S122" s="13">
        <f t="shared" si="5"/>
        <v>23955.600000000002</v>
      </c>
    </row>
    <row r="123" spans="2:19" s="10" customFormat="1" ht="12.75" customHeight="1">
      <c r="B123" s="11" t="s">
        <v>188</v>
      </c>
      <c r="C123" s="15" t="s">
        <v>59</v>
      </c>
      <c r="D123" s="12" t="s">
        <v>37</v>
      </c>
      <c r="E123" s="13">
        <v>6710.55</v>
      </c>
      <c r="F123" s="13">
        <v>1635.98</v>
      </c>
      <c r="G123" s="13">
        <v>202.91000000000008</v>
      </c>
      <c r="H123" s="13"/>
      <c r="I123" s="13">
        <v>1838.89</v>
      </c>
      <c r="J123" s="11" t="s">
        <v>188</v>
      </c>
      <c r="K123" s="11" t="s">
        <v>37</v>
      </c>
      <c r="L123" s="11" t="s">
        <v>59</v>
      </c>
      <c r="O123" s="14">
        <f t="shared" si="3"/>
        <v>0</v>
      </c>
      <c r="Q123" s="13">
        <f t="shared" si="4"/>
        <v>202.91000000000008</v>
      </c>
      <c r="S123" s="13">
        <f t="shared" si="5"/>
        <v>2041.8000000000002</v>
      </c>
    </row>
    <row r="124" spans="2:19" s="10" customFormat="1" ht="12.75" customHeight="1">
      <c r="B124" s="11" t="s">
        <v>189</v>
      </c>
      <c r="C124" s="15" t="s">
        <v>45</v>
      </c>
      <c r="D124" s="12" t="s">
        <v>34</v>
      </c>
      <c r="E124" s="13">
        <v>288966.36</v>
      </c>
      <c r="F124" s="13">
        <v>90177.600000000006</v>
      </c>
      <c r="G124" s="13">
        <v>8744.14</v>
      </c>
      <c r="H124" s="13"/>
      <c r="I124" s="13">
        <v>98921.74</v>
      </c>
      <c r="J124" s="11" t="s">
        <v>189</v>
      </c>
      <c r="K124" s="11" t="s">
        <v>34</v>
      </c>
      <c r="L124" s="11" t="s">
        <v>45</v>
      </c>
      <c r="O124" s="14">
        <f t="shared" si="3"/>
        <v>0</v>
      </c>
      <c r="Q124" s="13">
        <f t="shared" si="4"/>
        <v>8744.14</v>
      </c>
      <c r="S124" s="13">
        <f t="shared" si="5"/>
        <v>107665.88</v>
      </c>
    </row>
    <row r="125" spans="2:19" s="10" customFormat="1" ht="12.75" customHeight="1">
      <c r="B125" s="11" t="s">
        <v>190</v>
      </c>
      <c r="C125" s="15" t="s">
        <v>59</v>
      </c>
      <c r="D125" s="12" t="s">
        <v>37</v>
      </c>
      <c r="E125" s="13">
        <v>42633.279999999999</v>
      </c>
      <c r="F125" s="13">
        <v>13304.36</v>
      </c>
      <c r="G125" s="13">
        <v>1290.0499999999993</v>
      </c>
      <c r="H125" s="13"/>
      <c r="I125" s="13">
        <v>14594.41</v>
      </c>
      <c r="J125" s="11" t="s">
        <v>190</v>
      </c>
      <c r="K125" s="11" t="s">
        <v>37</v>
      </c>
      <c r="L125" s="11" t="s">
        <v>59</v>
      </c>
      <c r="O125" s="14">
        <f t="shared" si="3"/>
        <v>0</v>
      </c>
      <c r="Q125" s="13">
        <f t="shared" si="4"/>
        <v>1290.0499999999993</v>
      </c>
      <c r="S125" s="13">
        <f t="shared" si="5"/>
        <v>15884.46</v>
      </c>
    </row>
    <row r="126" spans="2:19" s="10" customFormat="1" ht="12.75" customHeight="1">
      <c r="B126" s="11" t="s">
        <v>191</v>
      </c>
      <c r="C126" s="15" t="s">
        <v>45</v>
      </c>
      <c r="D126" s="12" t="s">
        <v>34</v>
      </c>
      <c r="E126" s="13">
        <v>213225.79</v>
      </c>
      <c r="F126" s="13">
        <v>66885.75</v>
      </c>
      <c r="G126" s="13">
        <v>6452.5399999999936</v>
      </c>
      <c r="H126" s="13"/>
      <c r="I126" s="13">
        <v>73338.289999999994</v>
      </c>
      <c r="J126" s="11" t="s">
        <v>191</v>
      </c>
      <c r="K126" s="11" t="s">
        <v>34</v>
      </c>
      <c r="L126" s="11" t="s">
        <v>45</v>
      </c>
      <c r="O126" s="14">
        <f t="shared" si="3"/>
        <v>0</v>
      </c>
      <c r="Q126" s="13">
        <f t="shared" si="4"/>
        <v>6452.5399999999936</v>
      </c>
      <c r="S126" s="13">
        <f t="shared" si="5"/>
        <v>79790.829999999987</v>
      </c>
    </row>
    <row r="127" spans="2:19" s="10" customFormat="1" ht="12.75" customHeight="1">
      <c r="B127" s="11" t="s">
        <v>192</v>
      </c>
      <c r="C127" s="15" t="s">
        <v>177</v>
      </c>
      <c r="D127" s="12" t="s">
        <v>99</v>
      </c>
      <c r="E127" s="13">
        <v>114319.05</v>
      </c>
      <c r="F127" s="13">
        <v>35860.11</v>
      </c>
      <c r="G127" s="13">
        <v>3459.4400000000023</v>
      </c>
      <c r="H127" s="13"/>
      <c r="I127" s="13">
        <v>39319.550000000003</v>
      </c>
      <c r="J127" s="11" t="s">
        <v>192</v>
      </c>
      <c r="K127" s="11" t="s">
        <v>99</v>
      </c>
      <c r="L127" s="11" t="s">
        <v>177</v>
      </c>
      <c r="O127" s="14">
        <f t="shared" si="3"/>
        <v>0</v>
      </c>
      <c r="Q127" s="13">
        <f t="shared" si="4"/>
        <v>3459.4400000000023</v>
      </c>
      <c r="S127" s="13">
        <f t="shared" si="5"/>
        <v>42778.990000000005</v>
      </c>
    </row>
    <row r="128" spans="2:19" s="10" customFormat="1" ht="12.75" customHeight="1">
      <c r="B128" s="11" t="s">
        <v>193</v>
      </c>
      <c r="C128" s="15" t="s">
        <v>45</v>
      </c>
      <c r="D128" s="12" t="s">
        <v>99</v>
      </c>
      <c r="E128" s="13">
        <v>8382.2999999999993</v>
      </c>
      <c r="F128" s="13">
        <v>2629.17</v>
      </c>
      <c r="G128" s="13">
        <v>253.61999999999989</v>
      </c>
      <c r="H128" s="13"/>
      <c r="I128" s="13">
        <v>2882.79</v>
      </c>
      <c r="J128" s="11" t="s">
        <v>193</v>
      </c>
      <c r="K128" s="11" t="s">
        <v>99</v>
      </c>
      <c r="L128" s="11" t="s">
        <v>45</v>
      </c>
      <c r="O128" s="14">
        <f t="shared" si="3"/>
        <v>0</v>
      </c>
      <c r="Q128" s="13">
        <f t="shared" si="4"/>
        <v>253.61999999999989</v>
      </c>
      <c r="S128" s="13">
        <f t="shared" si="5"/>
        <v>3136.41</v>
      </c>
    </row>
    <row r="129" spans="2:19" s="10" customFormat="1" ht="12.75" customHeight="1">
      <c r="B129" s="11" t="s">
        <v>194</v>
      </c>
      <c r="C129" s="15" t="s">
        <v>45</v>
      </c>
      <c r="D129" s="12" t="s">
        <v>34</v>
      </c>
      <c r="E129" s="13">
        <v>240271.85</v>
      </c>
      <c r="F129" s="13">
        <v>70304.77</v>
      </c>
      <c r="G129" s="13">
        <v>7269.1199999999953</v>
      </c>
      <c r="H129" s="13"/>
      <c r="I129" s="13">
        <v>77573.89</v>
      </c>
      <c r="J129" s="11" t="s">
        <v>194</v>
      </c>
      <c r="K129" s="11" t="s">
        <v>34</v>
      </c>
      <c r="L129" s="11" t="s">
        <v>45</v>
      </c>
      <c r="O129" s="14">
        <f t="shared" si="3"/>
        <v>0</v>
      </c>
      <c r="Q129" s="13">
        <f t="shared" si="4"/>
        <v>7269.1199999999953</v>
      </c>
      <c r="S129" s="13">
        <f t="shared" si="5"/>
        <v>84843.01</v>
      </c>
    </row>
    <row r="130" spans="2:19" s="10" customFormat="1" ht="12.75" customHeight="1">
      <c r="B130" s="11" t="s">
        <v>195</v>
      </c>
      <c r="C130" s="15" t="s">
        <v>45</v>
      </c>
      <c r="D130" s="12" t="s">
        <v>34</v>
      </c>
      <c r="E130" s="13">
        <v>606157.05000000005</v>
      </c>
      <c r="F130" s="13">
        <v>172772.91</v>
      </c>
      <c r="G130" s="13">
        <v>18335.049999999988</v>
      </c>
      <c r="H130" s="13"/>
      <c r="I130" s="13">
        <v>191107.96</v>
      </c>
      <c r="J130" s="11" t="s">
        <v>195</v>
      </c>
      <c r="K130" s="11" t="s">
        <v>34</v>
      </c>
      <c r="L130" s="11" t="s">
        <v>45</v>
      </c>
      <c r="O130" s="14">
        <f t="shared" si="3"/>
        <v>0</v>
      </c>
      <c r="Q130" s="13">
        <f t="shared" si="4"/>
        <v>18335.049999999988</v>
      </c>
      <c r="S130" s="13">
        <f t="shared" si="5"/>
        <v>209443.00999999998</v>
      </c>
    </row>
    <row r="131" spans="2:19" s="10" customFormat="1" ht="12.75" customHeight="1">
      <c r="B131" s="11" t="s">
        <v>196</v>
      </c>
      <c r="C131" s="15" t="s">
        <v>59</v>
      </c>
      <c r="D131" s="12" t="s">
        <v>37</v>
      </c>
      <c r="E131" s="13">
        <v>244825.09</v>
      </c>
      <c r="F131" s="13">
        <v>69782.33</v>
      </c>
      <c r="G131" s="13">
        <v>7405.4499999999971</v>
      </c>
      <c r="H131" s="13"/>
      <c r="I131" s="13">
        <v>77187.78</v>
      </c>
      <c r="J131" s="11" t="s">
        <v>196</v>
      </c>
      <c r="K131" s="11" t="s">
        <v>37</v>
      </c>
      <c r="L131" s="11" t="s">
        <v>59</v>
      </c>
      <c r="O131" s="14">
        <f t="shared" ref="O131:O194" si="6">SUM(B131-J131)</f>
        <v>0</v>
      </c>
      <c r="Q131" s="13">
        <f t="shared" ref="Q131:Q194" si="7">G131</f>
        <v>7405.4499999999971</v>
      </c>
      <c r="S131" s="13">
        <f t="shared" ref="S131:S194" si="8">I131+Q131</f>
        <v>84593.23</v>
      </c>
    </row>
    <row r="132" spans="2:19" s="10" customFormat="1" ht="12.75" customHeight="1">
      <c r="B132" s="11" t="s">
        <v>197</v>
      </c>
      <c r="C132" s="15" t="s">
        <v>59</v>
      </c>
      <c r="D132" s="12" t="s">
        <v>37</v>
      </c>
      <c r="E132" s="13">
        <v>11378.78</v>
      </c>
      <c r="F132" s="13">
        <v>3374.38</v>
      </c>
      <c r="G132" s="13">
        <v>344.09999999999991</v>
      </c>
      <c r="H132" s="13"/>
      <c r="I132" s="13">
        <v>3718.48</v>
      </c>
      <c r="J132" s="11" t="s">
        <v>197</v>
      </c>
      <c r="K132" s="11" t="s">
        <v>37</v>
      </c>
      <c r="L132" s="11" t="s">
        <v>59</v>
      </c>
      <c r="O132" s="14">
        <f t="shared" si="6"/>
        <v>0</v>
      </c>
      <c r="Q132" s="13">
        <f t="shared" si="7"/>
        <v>344.09999999999991</v>
      </c>
      <c r="S132" s="13">
        <f t="shared" si="8"/>
        <v>4062.58</v>
      </c>
    </row>
    <row r="133" spans="2:19" s="10" customFormat="1" ht="12.75" customHeight="1">
      <c r="B133" s="11" t="s">
        <v>198</v>
      </c>
      <c r="C133" s="15" t="s">
        <v>49</v>
      </c>
      <c r="D133" s="12" t="s">
        <v>40</v>
      </c>
      <c r="E133" s="13">
        <v>18619.810000000001</v>
      </c>
      <c r="F133" s="13">
        <v>5521.89</v>
      </c>
      <c r="G133" s="13">
        <v>563.11999999999989</v>
      </c>
      <c r="H133" s="13"/>
      <c r="I133" s="13">
        <v>6085.01</v>
      </c>
      <c r="J133" s="11" t="s">
        <v>198</v>
      </c>
      <c r="K133" s="11" t="s">
        <v>40</v>
      </c>
      <c r="L133" s="11" t="s">
        <v>49</v>
      </c>
      <c r="O133" s="14">
        <f t="shared" si="6"/>
        <v>0</v>
      </c>
      <c r="Q133" s="13">
        <f t="shared" si="7"/>
        <v>563.11999999999989</v>
      </c>
      <c r="S133" s="13">
        <f t="shared" si="8"/>
        <v>6648.13</v>
      </c>
    </row>
    <row r="134" spans="2:19" s="10" customFormat="1" ht="12.75" customHeight="1">
      <c r="B134" s="11" t="s">
        <v>199</v>
      </c>
      <c r="C134" s="15" t="s">
        <v>45</v>
      </c>
      <c r="D134" s="12" t="s">
        <v>34</v>
      </c>
      <c r="E134" s="13">
        <v>96720.67</v>
      </c>
      <c r="F134" s="13">
        <v>24150.91</v>
      </c>
      <c r="G134" s="13">
        <v>2926.3199999999997</v>
      </c>
      <c r="H134" s="13"/>
      <c r="I134" s="13">
        <v>27077.23</v>
      </c>
      <c r="J134" s="11" t="s">
        <v>199</v>
      </c>
      <c r="K134" s="11" t="s">
        <v>34</v>
      </c>
      <c r="L134" s="11" t="s">
        <v>45</v>
      </c>
      <c r="O134" s="14">
        <f t="shared" si="6"/>
        <v>0</v>
      </c>
      <c r="Q134" s="13">
        <f t="shared" si="7"/>
        <v>2926.3199999999997</v>
      </c>
      <c r="S134" s="13">
        <f t="shared" si="8"/>
        <v>30003.55</v>
      </c>
    </row>
    <row r="135" spans="2:19" s="10" customFormat="1" ht="12.75" customHeight="1">
      <c r="B135" s="11" t="s">
        <v>200</v>
      </c>
      <c r="C135" s="15" t="s">
        <v>59</v>
      </c>
      <c r="D135" s="12" t="s">
        <v>37</v>
      </c>
      <c r="E135" s="13">
        <v>97650.2</v>
      </c>
      <c r="F135" s="13">
        <v>24382.959999999999</v>
      </c>
      <c r="G135" s="13">
        <v>2954.4400000000023</v>
      </c>
      <c r="H135" s="13"/>
      <c r="I135" s="13">
        <v>27337.4</v>
      </c>
      <c r="J135" s="11" t="s">
        <v>200</v>
      </c>
      <c r="K135" s="11" t="s">
        <v>37</v>
      </c>
      <c r="L135" s="11" t="s">
        <v>59</v>
      </c>
      <c r="O135" s="14">
        <f t="shared" si="6"/>
        <v>0</v>
      </c>
      <c r="Q135" s="13">
        <f t="shared" si="7"/>
        <v>2954.4400000000023</v>
      </c>
      <c r="S135" s="13">
        <f t="shared" si="8"/>
        <v>30291.840000000004</v>
      </c>
    </row>
    <row r="136" spans="2:19" s="10" customFormat="1" ht="12.75" customHeight="1">
      <c r="B136" s="11" t="s">
        <v>201</v>
      </c>
      <c r="C136" s="17"/>
      <c r="D136" s="12" t="s">
        <v>40</v>
      </c>
      <c r="E136" s="13">
        <v>162048.99</v>
      </c>
      <c r="F136" s="13"/>
      <c r="G136" s="13">
        <v>45402.03</v>
      </c>
      <c r="H136" s="13"/>
      <c r="I136" s="13">
        <v>45402.03</v>
      </c>
      <c r="J136" s="11" t="s">
        <v>201</v>
      </c>
      <c r="K136" s="11" t="s">
        <v>40</v>
      </c>
      <c r="L136" s="11" t="s">
        <v>202</v>
      </c>
      <c r="O136" s="14">
        <f t="shared" si="6"/>
        <v>0</v>
      </c>
      <c r="Q136" s="13">
        <f>ROUND(E136/33,2)</f>
        <v>4910.58</v>
      </c>
      <c r="S136" s="13">
        <f t="shared" si="8"/>
        <v>50312.61</v>
      </c>
    </row>
    <row r="137" spans="2:19" s="10" customFormat="1" ht="12.75" customHeight="1">
      <c r="B137" s="11" t="s">
        <v>203</v>
      </c>
      <c r="C137" s="15" t="s">
        <v>51</v>
      </c>
      <c r="D137" s="12" t="s">
        <v>43</v>
      </c>
      <c r="E137" s="13">
        <v>526714.51</v>
      </c>
      <c r="F137" s="13">
        <v>126574.22</v>
      </c>
      <c r="G137" s="13">
        <v>15931.309999999998</v>
      </c>
      <c r="H137" s="13"/>
      <c r="I137" s="13">
        <v>142505.53</v>
      </c>
      <c r="J137" s="11" t="s">
        <v>203</v>
      </c>
      <c r="K137" s="11" t="s">
        <v>43</v>
      </c>
      <c r="L137" s="11" t="s">
        <v>51</v>
      </c>
      <c r="O137" s="14">
        <f t="shared" si="6"/>
        <v>0</v>
      </c>
      <c r="Q137" s="13">
        <f t="shared" si="7"/>
        <v>15931.309999999998</v>
      </c>
      <c r="S137" s="13">
        <f t="shared" si="8"/>
        <v>158436.84</v>
      </c>
    </row>
    <row r="138" spans="2:19" s="10" customFormat="1" ht="12.75" customHeight="1">
      <c r="B138" s="11" t="s">
        <v>204</v>
      </c>
      <c r="C138" s="15" t="s">
        <v>45</v>
      </c>
      <c r="D138" s="12" t="s">
        <v>34</v>
      </c>
      <c r="E138" s="13">
        <v>315459.62</v>
      </c>
      <c r="F138" s="13">
        <v>66390.73</v>
      </c>
      <c r="G138" s="13">
        <v>9541.8800000000047</v>
      </c>
      <c r="H138" s="13"/>
      <c r="I138" s="13">
        <v>75932.61</v>
      </c>
      <c r="J138" s="11" t="s">
        <v>204</v>
      </c>
      <c r="K138" s="11" t="s">
        <v>34</v>
      </c>
      <c r="L138" s="11" t="s">
        <v>45</v>
      </c>
      <c r="O138" s="14">
        <f t="shared" si="6"/>
        <v>0</v>
      </c>
      <c r="Q138" s="13">
        <f t="shared" si="7"/>
        <v>9541.8800000000047</v>
      </c>
      <c r="S138" s="13">
        <f t="shared" si="8"/>
        <v>85474.49</v>
      </c>
    </row>
    <row r="139" spans="2:19" s="10" customFormat="1" ht="12.75" customHeight="1">
      <c r="B139" s="11" t="s">
        <v>205</v>
      </c>
      <c r="C139" s="15" t="s">
        <v>59</v>
      </c>
      <c r="D139" s="12" t="s">
        <v>37</v>
      </c>
      <c r="E139" s="13">
        <v>285677.83</v>
      </c>
      <c r="F139" s="13">
        <v>60122.9</v>
      </c>
      <c r="G139" s="13">
        <v>8641.0400000000009</v>
      </c>
      <c r="H139" s="13"/>
      <c r="I139" s="13">
        <v>68763.94</v>
      </c>
      <c r="J139" s="11" t="s">
        <v>205</v>
      </c>
      <c r="K139" s="11" t="s">
        <v>37</v>
      </c>
      <c r="L139" s="11" t="s">
        <v>59</v>
      </c>
      <c r="O139" s="14">
        <f t="shared" si="6"/>
        <v>0</v>
      </c>
      <c r="Q139" s="13">
        <f t="shared" si="7"/>
        <v>8641.0400000000009</v>
      </c>
      <c r="S139" s="13">
        <f t="shared" si="8"/>
        <v>77404.98000000001</v>
      </c>
    </row>
    <row r="140" spans="2:19" s="10" customFormat="1" ht="12.75" customHeight="1">
      <c r="B140" s="11" t="s">
        <v>206</v>
      </c>
      <c r="C140" s="15" t="s">
        <v>49</v>
      </c>
      <c r="D140" s="12" t="s">
        <v>40</v>
      </c>
      <c r="E140" s="13">
        <v>21086.98</v>
      </c>
      <c r="F140" s="13">
        <v>4437.6000000000004</v>
      </c>
      <c r="G140" s="13">
        <v>637.79</v>
      </c>
      <c r="H140" s="13"/>
      <c r="I140" s="13">
        <v>5075.3900000000003</v>
      </c>
      <c r="J140" s="11" t="s">
        <v>206</v>
      </c>
      <c r="K140" s="11" t="s">
        <v>40</v>
      </c>
      <c r="L140" s="11" t="s">
        <v>49</v>
      </c>
      <c r="O140" s="14">
        <f t="shared" si="6"/>
        <v>0</v>
      </c>
      <c r="Q140" s="13">
        <f t="shared" si="7"/>
        <v>637.79</v>
      </c>
      <c r="S140" s="13">
        <f t="shared" si="8"/>
        <v>5713.18</v>
      </c>
    </row>
    <row r="141" spans="2:19" s="10" customFormat="1" ht="12.75" customHeight="1">
      <c r="B141" s="11" t="s">
        <v>207</v>
      </c>
      <c r="C141" s="15" t="s">
        <v>51</v>
      </c>
      <c r="D141" s="12" t="s">
        <v>43</v>
      </c>
      <c r="E141" s="13">
        <v>71868.45</v>
      </c>
      <c r="F141" s="13">
        <v>15125.01</v>
      </c>
      <c r="G141" s="13">
        <v>2173.8099999999995</v>
      </c>
      <c r="H141" s="13"/>
      <c r="I141" s="13">
        <v>17298.82</v>
      </c>
      <c r="J141" s="11" t="s">
        <v>207</v>
      </c>
      <c r="K141" s="11" t="s">
        <v>43</v>
      </c>
      <c r="L141" s="11" t="s">
        <v>51</v>
      </c>
      <c r="O141" s="14">
        <f t="shared" si="6"/>
        <v>0</v>
      </c>
      <c r="Q141" s="13">
        <f t="shared" si="7"/>
        <v>2173.8099999999995</v>
      </c>
      <c r="S141" s="13">
        <f t="shared" si="8"/>
        <v>19472.629999999997</v>
      </c>
    </row>
    <row r="142" spans="2:19" s="10" customFormat="1" ht="12.75" customHeight="1">
      <c r="B142" s="11" t="s">
        <v>208</v>
      </c>
      <c r="C142" s="15" t="s">
        <v>51</v>
      </c>
      <c r="D142" s="12" t="s">
        <v>99</v>
      </c>
      <c r="E142" s="13">
        <v>356348.91</v>
      </c>
      <c r="F142" s="13">
        <v>74996.2</v>
      </c>
      <c r="G142" s="13">
        <v>10778.680000000008</v>
      </c>
      <c r="H142" s="13"/>
      <c r="I142" s="13">
        <v>85774.88</v>
      </c>
      <c r="J142" s="11" t="s">
        <v>208</v>
      </c>
      <c r="K142" s="11" t="s">
        <v>99</v>
      </c>
      <c r="L142" s="11" t="s">
        <v>51</v>
      </c>
      <c r="O142" s="14">
        <f t="shared" si="6"/>
        <v>0</v>
      </c>
      <c r="Q142" s="13">
        <f t="shared" si="7"/>
        <v>10778.680000000008</v>
      </c>
      <c r="S142" s="13">
        <f t="shared" si="8"/>
        <v>96553.560000000012</v>
      </c>
    </row>
    <row r="143" spans="2:19" s="10" customFormat="1" ht="12.75" customHeight="1">
      <c r="B143" s="11" t="s">
        <v>209</v>
      </c>
      <c r="C143" s="15" t="s">
        <v>33</v>
      </c>
      <c r="D143" s="12" t="s">
        <v>34</v>
      </c>
      <c r="E143" s="13">
        <v>95573.42</v>
      </c>
      <c r="F143" s="13">
        <v>20057.78</v>
      </c>
      <c r="G143" s="13">
        <v>2890.0699999999997</v>
      </c>
      <c r="H143" s="13"/>
      <c r="I143" s="13">
        <v>22947.85</v>
      </c>
      <c r="J143" s="11" t="s">
        <v>209</v>
      </c>
      <c r="K143" s="11" t="s">
        <v>34</v>
      </c>
      <c r="L143" s="11" t="s">
        <v>33</v>
      </c>
      <c r="O143" s="14">
        <f t="shared" si="6"/>
        <v>0</v>
      </c>
      <c r="Q143" s="13">
        <f t="shared" si="7"/>
        <v>2890.0699999999997</v>
      </c>
      <c r="S143" s="13">
        <f t="shared" si="8"/>
        <v>25837.919999999998</v>
      </c>
    </row>
    <row r="144" spans="2:19" s="10" customFormat="1" ht="12.75" customHeight="1">
      <c r="B144" s="11" t="s">
        <v>210</v>
      </c>
      <c r="C144" s="15" t="s">
        <v>36</v>
      </c>
      <c r="D144" s="12" t="s">
        <v>37</v>
      </c>
      <c r="E144" s="13">
        <v>338552.18</v>
      </c>
      <c r="F144" s="13">
        <v>71051.42</v>
      </c>
      <c r="G144" s="13">
        <v>10237.680000000008</v>
      </c>
      <c r="H144" s="13"/>
      <c r="I144" s="13">
        <v>81289.100000000006</v>
      </c>
      <c r="J144" s="11" t="s">
        <v>210</v>
      </c>
      <c r="K144" s="11" t="s">
        <v>37</v>
      </c>
      <c r="L144" s="11" t="s">
        <v>36</v>
      </c>
      <c r="O144" s="14">
        <f t="shared" si="6"/>
        <v>0</v>
      </c>
      <c r="Q144" s="13">
        <f t="shared" si="7"/>
        <v>10237.680000000008</v>
      </c>
      <c r="S144" s="13">
        <f t="shared" si="8"/>
        <v>91526.780000000013</v>
      </c>
    </row>
    <row r="145" spans="2:19" s="10" customFormat="1" ht="12.75" customHeight="1">
      <c r="B145" s="11" t="s">
        <v>211</v>
      </c>
      <c r="C145" s="15" t="s">
        <v>39</v>
      </c>
      <c r="D145" s="12" t="s">
        <v>40</v>
      </c>
      <c r="E145" s="13">
        <v>123845.37</v>
      </c>
      <c r="F145" s="13">
        <v>25991.200000000001</v>
      </c>
      <c r="G145" s="13">
        <v>3744.989999999998</v>
      </c>
      <c r="H145" s="13"/>
      <c r="I145" s="13">
        <v>29736.19</v>
      </c>
      <c r="J145" s="11" t="s">
        <v>211</v>
      </c>
      <c r="K145" s="11" t="s">
        <v>40</v>
      </c>
      <c r="L145" s="11" t="s">
        <v>39</v>
      </c>
      <c r="O145" s="14">
        <f t="shared" si="6"/>
        <v>0</v>
      </c>
      <c r="Q145" s="13">
        <f t="shared" si="7"/>
        <v>3744.989999999998</v>
      </c>
      <c r="S145" s="13">
        <f t="shared" si="8"/>
        <v>33481.179999999993</v>
      </c>
    </row>
    <row r="146" spans="2:19" s="10" customFormat="1" ht="12.75" customHeight="1">
      <c r="B146" s="11" t="s">
        <v>212</v>
      </c>
      <c r="C146" s="15" t="s">
        <v>45</v>
      </c>
      <c r="D146" s="12" t="s">
        <v>34</v>
      </c>
      <c r="E146" s="13">
        <v>623284.41</v>
      </c>
      <c r="F146" s="13">
        <v>161982.47</v>
      </c>
      <c r="G146" s="13">
        <v>18850.630000000005</v>
      </c>
      <c r="H146" s="13"/>
      <c r="I146" s="13">
        <v>180833.1</v>
      </c>
      <c r="J146" s="11" t="s">
        <v>212</v>
      </c>
      <c r="K146" s="11" t="s">
        <v>34</v>
      </c>
      <c r="L146" s="11" t="s">
        <v>45</v>
      </c>
      <c r="O146" s="14">
        <f t="shared" si="6"/>
        <v>0</v>
      </c>
      <c r="Q146" s="13">
        <f t="shared" si="7"/>
        <v>18850.630000000005</v>
      </c>
      <c r="S146" s="13">
        <f t="shared" si="8"/>
        <v>199683.73</v>
      </c>
    </row>
    <row r="147" spans="2:19" s="10" customFormat="1" ht="12.75" customHeight="1">
      <c r="B147" s="11" t="s">
        <v>213</v>
      </c>
      <c r="C147" s="15" t="s">
        <v>59</v>
      </c>
      <c r="D147" s="12" t="s">
        <v>37</v>
      </c>
      <c r="E147" s="13">
        <v>288733.96999999997</v>
      </c>
      <c r="F147" s="13">
        <v>75037.58</v>
      </c>
      <c r="G147" s="13">
        <v>8732.4599999999919</v>
      </c>
      <c r="H147" s="13"/>
      <c r="I147" s="13">
        <v>83770.039999999994</v>
      </c>
      <c r="J147" s="11" t="s">
        <v>213</v>
      </c>
      <c r="K147" s="11" t="s">
        <v>37</v>
      </c>
      <c r="L147" s="11" t="s">
        <v>59</v>
      </c>
      <c r="O147" s="14">
        <f t="shared" si="6"/>
        <v>0</v>
      </c>
      <c r="Q147" s="13">
        <f t="shared" si="7"/>
        <v>8732.4599999999919</v>
      </c>
      <c r="S147" s="13">
        <f t="shared" si="8"/>
        <v>92502.499999999985</v>
      </c>
    </row>
    <row r="148" spans="2:19" s="10" customFormat="1" ht="12.75" customHeight="1">
      <c r="B148" s="11" t="s">
        <v>214</v>
      </c>
      <c r="C148" s="15" t="s">
        <v>49</v>
      </c>
      <c r="D148" s="12" t="s">
        <v>40</v>
      </c>
      <c r="E148" s="13">
        <v>135908.07999999999</v>
      </c>
      <c r="F148" s="13">
        <v>35320.29</v>
      </c>
      <c r="G148" s="13">
        <v>4110.3700000000026</v>
      </c>
      <c r="H148" s="13"/>
      <c r="I148" s="13">
        <v>39430.660000000003</v>
      </c>
      <c r="J148" s="11" t="s">
        <v>214</v>
      </c>
      <c r="K148" s="11" t="s">
        <v>40</v>
      </c>
      <c r="L148" s="11" t="s">
        <v>49</v>
      </c>
      <c r="O148" s="14">
        <f t="shared" si="6"/>
        <v>0</v>
      </c>
      <c r="Q148" s="13">
        <f t="shared" si="7"/>
        <v>4110.3700000000026</v>
      </c>
      <c r="S148" s="13">
        <f t="shared" si="8"/>
        <v>43541.030000000006</v>
      </c>
    </row>
    <row r="149" spans="2:19" s="10" customFormat="1" ht="12.75" customHeight="1">
      <c r="B149" s="11" t="s">
        <v>215</v>
      </c>
      <c r="C149" s="15" t="s">
        <v>51</v>
      </c>
      <c r="D149" s="12" t="s">
        <v>43</v>
      </c>
      <c r="E149" s="13">
        <v>99354.6</v>
      </c>
      <c r="F149" s="13">
        <v>25820.57</v>
      </c>
      <c r="G149" s="13">
        <v>3004.84</v>
      </c>
      <c r="H149" s="13"/>
      <c r="I149" s="13">
        <v>28825.41</v>
      </c>
      <c r="J149" s="11" t="s">
        <v>215</v>
      </c>
      <c r="K149" s="11" t="s">
        <v>43</v>
      </c>
      <c r="L149" s="11" t="s">
        <v>51</v>
      </c>
      <c r="O149" s="14">
        <f t="shared" si="6"/>
        <v>0</v>
      </c>
      <c r="Q149" s="13">
        <f t="shared" si="7"/>
        <v>3004.84</v>
      </c>
      <c r="S149" s="13">
        <f t="shared" si="8"/>
        <v>31830.25</v>
      </c>
    </row>
    <row r="150" spans="2:19" s="10" customFormat="1" ht="12.75" customHeight="1">
      <c r="B150" s="11" t="s">
        <v>216</v>
      </c>
      <c r="C150" s="15" t="s">
        <v>177</v>
      </c>
      <c r="D150" s="12" t="s">
        <v>99</v>
      </c>
      <c r="E150" s="13">
        <v>202161.46</v>
      </c>
      <c r="F150" s="13">
        <v>52538.64</v>
      </c>
      <c r="G150" s="13">
        <v>6114.1399999999994</v>
      </c>
      <c r="H150" s="13"/>
      <c r="I150" s="13">
        <v>58652.78</v>
      </c>
      <c r="J150" s="11" t="s">
        <v>216</v>
      </c>
      <c r="K150" s="11" t="s">
        <v>99</v>
      </c>
      <c r="L150" s="11" t="s">
        <v>177</v>
      </c>
      <c r="O150" s="14">
        <f t="shared" si="6"/>
        <v>0</v>
      </c>
      <c r="Q150" s="13">
        <f t="shared" si="7"/>
        <v>6114.1399999999994</v>
      </c>
      <c r="S150" s="13">
        <f t="shared" si="8"/>
        <v>64766.92</v>
      </c>
    </row>
    <row r="151" spans="2:19" s="10" customFormat="1" ht="12.75" customHeight="1">
      <c r="B151" s="11" t="s">
        <v>217</v>
      </c>
      <c r="C151" s="15" t="s">
        <v>177</v>
      </c>
      <c r="D151" s="12" t="s">
        <v>99</v>
      </c>
      <c r="E151" s="13">
        <v>44294.57</v>
      </c>
      <c r="F151" s="13">
        <v>11511.3</v>
      </c>
      <c r="G151" s="13">
        <v>1339.6000000000004</v>
      </c>
      <c r="H151" s="13"/>
      <c r="I151" s="13">
        <v>12850.9</v>
      </c>
      <c r="J151" s="11" t="s">
        <v>217</v>
      </c>
      <c r="K151" s="11" t="s">
        <v>99</v>
      </c>
      <c r="L151" s="11" t="s">
        <v>177</v>
      </c>
      <c r="O151" s="14">
        <f t="shared" si="6"/>
        <v>0</v>
      </c>
      <c r="Q151" s="13">
        <f t="shared" si="7"/>
        <v>1339.6000000000004</v>
      </c>
      <c r="S151" s="13">
        <f t="shared" si="8"/>
        <v>14190.5</v>
      </c>
    </row>
    <row r="152" spans="2:19" s="10" customFormat="1" ht="12.75" customHeight="1">
      <c r="B152" s="11" t="s">
        <v>218</v>
      </c>
      <c r="C152" s="15" t="s">
        <v>33</v>
      </c>
      <c r="D152" s="12" t="s">
        <v>34</v>
      </c>
      <c r="E152" s="13">
        <v>541309.49</v>
      </c>
      <c r="F152" s="13">
        <v>111940.01</v>
      </c>
      <c r="G152" s="13">
        <v>16366.400000000009</v>
      </c>
      <c r="H152" s="13"/>
      <c r="I152" s="13">
        <v>128306.41</v>
      </c>
      <c r="J152" s="11" t="s">
        <v>218</v>
      </c>
      <c r="K152" s="11" t="s">
        <v>34</v>
      </c>
      <c r="L152" s="11" t="s">
        <v>33</v>
      </c>
      <c r="O152" s="14">
        <f t="shared" si="6"/>
        <v>0</v>
      </c>
      <c r="Q152" s="13">
        <f t="shared" si="7"/>
        <v>16366.400000000009</v>
      </c>
      <c r="S152" s="13">
        <f t="shared" si="8"/>
        <v>144672.81</v>
      </c>
    </row>
    <row r="153" spans="2:19" s="10" customFormat="1" ht="12.75" customHeight="1">
      <c r="B153" s="11" t="s">
        <v>219</v>
      </c>
      <c r="C153" s="15" t="s">
        <v>36</v>
      </c>
      <c r="D153" s="12" t="s">
        <v>37</v>
      </c>
      <c r="E153" s="13">
        <v>68165.2</v>
      </c>
      <c r="F153" s="13">
        <v>14096.16</v>
      </c>
      <c r="G153" s="13">
        <v>2060.8999999999996</v>
      </c>
      <c r="H153" s="13"/>
      <c r="I153" s="13">
        <v>16157.06</v>
      </c>
      <c r="J153" s="11" t="s">
        <v>219</v>
      </c>
      <c r="K153" s="11" t="s">
        <v>37</v>
      </c>
      <c r="L153" s="11" t="s">
        <v>36</v>
      </c>
      <c r="O153" s="14">
        <f t="shared" si="6"/>
        <v>0</v>
      </c>
      <c r="Q153" s="13">
        <f t="shared" si="7"/>
        <v>2060.8999999999996</v>
      </c>
      <c r="S153" s="13">
        <f t="shared" si="8"/>
        <v>18217.96</v>
      </c>
    </row>
    <row r="154" spans="2:19" s="10" customFormat="1" ht="12.75" customHeight="1">
      <c r="B154" s="11" t="s">
        <v>220</v>
      </c>
      <c r="C154" s="15" t="s">
        <v>39</v>
      </c>
      <c r="D154" s="12" t="s">
        <v>40</v>
      </c>
      <c r="E154" s="13">
        <v>77458.600000000006</v>
      </c>
      <c r="F154" s="13">
        <v>16017.99</v>
      </c>
      <c r="G154" s="13">
        <v>2341.8999999999996</v>
      </c>
      <c r="H154" s="13"/>
      <c r="I154" s="13">
        <v>18359.89</v>
      </c>
      <c r="J154" s="11" t="s">
        <v>220</v>
      </c>
      <c r="K154" s="11" t="s">
        <v>40</v>
      </c>
      <c r="L154" s="11" t="s">
        <v>39</v>
      </c>
      <c r="O154" s="14">
        <f t="shared" si="6"/>
        <v>0</v>
      </c>
      <c r="Q154" s="13">
        <f t="shared" si="7"/>
        <v>2341.8999999999996</v>
      </c>
      <c r="S154" s="13">
        <f t="shared" si="8"/>
        <v>20701.79</v>
      </c>
    </row>
    <row r="155" spans="2:19" s="10" customFormat="1" ht="12.75" customHeight="1">
      <c r="B155" s="11" t="s">
        <v>221</v>
      </c>
      <c r="C155" s="15" t="s">
        <v>33</v>
      </c>
      <c r="D155" s="12" t="s">
        <v>34</v>
      </c>
      <c r="E155" s="13">
        <v>520458.58</v>
      </c>
      <c r="F155" s="13">
        <v>69105.509999999995</v>
      </c>
      <c r="G155" s="13">
        <v>15734.240000000005</v>
      </c>
      <c r="H155" s="13"/>
      <c r="I155" s="13">
        <v>84839.75</v>
      </c>
      <c r="J155" s="11" t="s">
        <v>221</v>
      </c>
      <c r="K155" s="11" t="s">
        <v>34</v>
      </c>
      <c r="L155" s="11" t="s">
        <v>33</v>
      </c>
      <c r="O155" s="14">
        <f t="shared" si="6"/>
        <v>0</v>
      </c>
      <c r="Q155" s="13">
        <f t="shared" si="7"/>
        <v>15734.240000000005</v>
      </c>
      <c r="S155" s="13">
        <f t="shared" si="8"/>
        <v>100573.99</v>
      </c>
    </row>
    <row r="156" spans="2:19" s="10" customFormat="1" ht="12.75" customHeight="1">
      <c r="B156" s="11" t="s">
        <v>222</v>
      </c>
      <c r="C156" s="15" t="s">
        <v>36</v>
      </c>
      <c r="D156" s="12" t="s">
        <v>37</v>
      </c>
      <c r="E156" s="13">
        <v>48820.32</v>
      </c>
      <c r="F156" s="13">
        <v>6482.22</v>
      </c>
      <c r="G156" s="13">
        <v>1475.8599999999997</v>
      </c>
      <c r="H156" s="13"/>
      <c r="I156" s="13">
        <v>7958.08</v>
      </c>
      <c r="J156" s="11" t="s">
        <v>222</v>
      </c>
      <c r="K156" s="11" t="s">
        <v>37</v>
      </c>
      <c r="L156" s="11" t="s">
        <v>36</v>
      </c>
      <c r="O156" s="14">
        <f t="shared" si="6"/>
        <v>0</v>
      </c>
      <c r="Q156" s="13">
        <f t="shared" si="7"/>
        <v>1475.8599999999997</v>
      </c>
      <c r="S156" s="13">
        <f t="shared" si="8"/>
        <v>9433.9399999999987</v>
      </c>
    </row>
    <row r="157" spans="2:19" s="10" customFormat="1" ht="12.75" customHeight="1">
      <c r="B157" s="11" t="s">
        <v>223</v>
      </c>
      <c r="C157" s="15" t="s">
        <v>39</v>
      </c>
      <c r="D157" s="12" t="s">
        <v>40</v>
      </c>
      <c r="E157" s="13">
        <v>196001.5</v>
      </c>
      <c r="F157" s="13">
        <v>26024.68</v>
      </c>
      <c r="G157" s="13">
        <v>5925.3899999999994</v>
      </c>
      <c r="H157" s="13"/>
      <c r="I157" s="13">
        <v>31950.07</v>
      </c>
      <c r="J157" s="11" t="s">
        <v>223</v>
      </c>
      <c r="K157" s="11" t="s">
        <v>40</v>
      </c>
      <c r="L157" s="11" t="s">
        <v>39</v>
      </c>
      <c r="O157" s="14">
        <f t="shared" si="6"/>
        <v>0</v>
      </c>
      <c r="Q157" s="13">
        <f t="shared" si="7"/>
        <v>5925.3899999999994</v>
      </c>
      <c r="S157" s="13">
        <f t="shared" si="8"/>
        <v>37875.46</v>
      </c>
    </row>
    <row r="158" spans="2:19" s="10" customFormat="1" ht="12.75" customHeight="1">
      <c r="B158" s="11" t="s">
        <v>224</v>
      </c>
      <c r="C158" s="15" t="s">
        <v>59</v>
      </c>
      <c r="D158" s="12" t="s">
        <v>37</v>
      </c>
      <c r="E158" s="13">
        <v>71792.490000000005</v>
      </c>
      <c r="F158" s="13">
        <v>15528.81</v>
      </c>
      <c r="G158" s="13">
        <v>2171.1800000000021</v>
      </c>
      <c r="H158" s="13"/>
      <c r="I158" s="13">
        <v>17699.990000000002</v>
      </c>
      <c r="J158" s="11" t="s">
        <v>224</v>
      </c>
      <c r="K158" s="11" t="s">
        <v>37</v>
      </c>
      <c r="L158" s="11" t="s">
        <v>59</v>
      </c>
      <c r="O158" s="14">
        <f t="shared" si="6"/>
        <v>0</v>
      </c>
      <c r="Q158" s="13">
        <f t="shared" si="7"/>
        <v>2171.1800000000021</v>
      </c>
      <c r="S158" s="13">
        <f t="shared" si="8"/>
        <v>19871.170000000006</v>
      </c>
    </row>
    <row r="159" spans="2:19" s="10" customFormat="1" ht="12.75" customHeight="1">
      <c r="B159" s="11" t="s">
        <v>225</v>
      </c>
      <c r="C159" s="15" t="s">
        <v>51</v>
      </c>
      <c r="D159" s="12" t="s">
        <v>43</v>
      </c>
      <c r="E159" s="13">
        <v>5836.23</v>
      </c>
      <c r="F159" s="13">
        <v>1623.14</v>
      </c>
      <c r="G159" s="13">
        <v>176.51999999999998</v>
      </c>
      <c r="H159" s="13"/>
      <c r="I159" s="13">
        <v>1799.66</v>
      </c>
      <c r="J159" s="11" t="s">
        <v>225</v>
      </c>
      <c r="K159" s="11" t="s">
        <v>43</v>
      </c>
      <c r="L159" s="11" t="s">
        <v>51</v>
      </c>
      <c r="O159" s="14">
        <f t="shared" si="6"/>
        <v>0</v>
      </c>
      <c r="Q159" s="13">
        <f t="shared" si="7"/>
        <v>176.51999999999998</v>
      </c>
      <c r="S159" s="13">
        <f t="shared" si="8"/>
        <v>1976.18</v>
      </c>
    </row>
    <row r="160" spans="2:19" s="10" customFormat="1" ht="12.75" customHeight="1">
      <c r="B160" s="11" t="s">
        <v>226</v>
      </c>
      <c r="C160" s="15" t="s">
        <v>59</v>
      </c>
      <c r="D160" s="12" t="s">
        <v>37</v>
      </c>
      <c r="E160" s="13">
        <v>81827.3</v>
      </c>
      <c r="F160" s="13">
        <v>22279.39</v>
      </c>
      <c r="G160" s="13">
        <v>2475.7000000000007</v>
      </c>
      <c r="H160" s="13"/>
      <c r="I160" s="13">
        <v>24755.09</v>
      </c>
      <c r="J160" s="11" t="s">
        <v>226</v>
      </c>
      <c r="K160" s="11" t="s">
        <v>37</v>
      </c>
      <c r="L160" s="11" t="s">
        <v>59</v>
      </c>
      <c r="O160" s="14">
        <f t="shared" si="6"/>
        <v>0</v>
      </c>
      <c r="Q160" s="13">
        <f t="shared" si="7"/>
        <v>2475.7000000000007</v>
      </c>
      <c r="S160" s="13">
        <f t="shared" si="8"/>
        <v>27230.79</v>
      </c>
    </row>
    <row r="161" spans="2:19" s="10" customFormat="1" ht="12.75" customHeight="1">
      <c r="B161" s="11" t="s">
        <v>227</v>
      </c>
      <c r="C161" s="15" t="s">
        <v>63</v>
      </c>
      <c r="D161" s="12" t="s">
        <v>34</v>
      </c>
      <c r="E161" s="13">
        <v>20195.599999999999</v>
      </c>
      <c r="F161" s="13">
        <v>5144.12</v>
      </c>
      <c r="G161" s="13">
        <v>610.94000000000051</v>
      </c>
      <c r="H161" s="13"/>
      <c r="I161" s="13">
        <v>5755.06</v>
      </c>
      <c r="J161" s="11" t="s">
        <v>227</v>
      </c>
      <c r="K161" s="11" t="s">
        <v>34</v>
      </c>
      <c r="L161" s="11" t="s">
        <v>63</v>
      </c>
      <c r="O161" s="14">
        <f t="shared" si="6"/>
        <v>0</v>
      </c>
      <c r="Q161" s="13">
        <f t="shared" si="7"/>
        <v>610.94000000000051</v>
      </c>
      <c r="S161" s="13">
        <f t="shared" si="8"/>
        <v>6366.0000000000009</v>
      </c>
    </row>
    <row r="162" spans="2:19" s="10" customFormat="1" ht="12.75" customHeight="1">
      <c r="B162" s="11" t="s">
        <v>228</v>
      </c>
      <c r="C162" s="15" t="s">
        <v>63</v>
      </c>
      <c r="D162" s="12" t="s">
        <v>37</v>
      </c>
      <c r="E162" s="13">
        <v>142783.59</v>
      </c>
      <c r="F162" s="13">
        <v>36371.440000000002</v>
      </c>
      <c r="G162" s="13">
        <v>4319.6899999999951</v>
      </c>
      <c r="H162" s="13"/>
      <c r="I162" s="13">
        <v>40691.129999999997</v>
      </c>
      <c r="J162" s="11" t="s">
        <v>228</v>
      </c>
      <c r="K162" s="11" t="s">
        <v>37</v>
      </c>
      <c r="L162" s="11" t="s">
        <v>63</v>
      </c>
      <c r="O162" s="14">
        <f t="shared" si="6"/>
        <v>0</v>
      </c>
      <c r="Q162" s="13">
        <f t="shared" si="7"/>
        <v>4319.6899999999951</v>
      </c>
      <c r="S162" s="13">
        <f t="shared" si="8"/>
        <v>45010.819999999992</v>
      </c>
    </row>
    <row r="163" spans="2:19" s="10" customFormat="1" ht="12.75" customHeight="1">
      <c r="B163" s="11" t="s">
        <v>229</v>
      </c>
      <c r="C163" s="15" t="s">
        <v>45</v>
      </c>
      <c r="D163" s="12" t="s">
        <v>34</v>
      </c>
      <c r="E163" s="13">
        <v>168983.82</v>
      </c>
      <c r="F163" s="13">
        <v>41615.85</v>
      </c>
      <c r="G163" s="13">
        <v>5110.2799999999988</v>
      </c>
      <c r="H163" s="13"/>
      <c r="I163" s="13">
        <v>46726.13</v>
      </c>
      <c r="J163" s="11" t="s">
        <v>229</v>
      </c>
      <c r="K163" s="11" t="s">
        <v>34</v>
      </c>
      <c r="L163" s="11" t="s">
        <v>45</v>
      </c>
      <c r="O163" s="14">
        <f t="shared" si="6"/>
        <v>0</v>
      </c>
      <c r="Q163" s="13">
        <f t="shared" si="7"/>
        <v>5110.2799999999988</v>
      </c>
      <c r="S163" s="13">
        <f t="shared" si="8"/>
        <v>51836.409999999996</v>
      </c>
    </row>
    <row r="164" spans="2:19" s="10" customFormat="1" ht="12.75" customHeight="1">
      <c r="B164" s="11" t="s">
        <v>230</v>
      </c>
      <c r="C164" s="15" t="s">
        <v>59</v>
      </c>
      <c r="D164" s="12" t="s">
        <v>37</v>
      </c>
      <c r="E164" s="13">
        <v>65745.119999999995</v>
      </c>
      <c r="F164" s="13">
        <v>16190.97</v>
      </c>
      <c r="G164" s="13">
        <v>1988.1900000000005</v>
      </c>
      <c r="H164" s="13"/>
      <c r="I164" s="13">
        <v>18179.16</v>
      </c>
      <c r="J164" s="11" t="s">
        <v>230</v>
      </c>
      <c r="K164" s="11" t="s">
        <v>37</v>
      </c>
      <c r="L164" s="11" t="s">
        <v>59</v>
      </c>
      <c r="O164" s="14">
        <f t="shared" si="6"/>
        <v>0</v>
      </c>
      <c r="Q164" s="13">
        <f t="shared" si="7"/>
        <v>1988.1900000000005</v>
      </c>
      <c r="S164" s="13">
        <f t="shared" si="8"/>
        <v>20167.349999999999</v>
      </c>
    </row>
    <row r="165" spans="2:19" s="10" customFormat="1" ht="12.75" customHeight="1">
      <c r="B165" s="11" t="s">
        <v>231</v>
      </c>
      <c r="C165" s="15" t="s">
        <v>33</v>
      </c>
      <c r="D165" s="12" t="s">
        <v>34</v>
      </c>
      <c r="E165" s="13">
        <v>46059.47</v>
      </c>
      <c r="F165" s="13">
        <v>11363.09</v>
      </c>
      <c r="G165" s="13">
        <v>1392.3899999999994</v>
      </c>
      <c r="H165" s="13"/>
      <c r="I165" s="13">
        <v>12755.48</v>
      </c>
      <c r="J165" s="11" t="s">
        <v>231</v>
      </c>
      <c r="K165" s="11" t="s">
        <v>34</v>
      </c>
      <c r="L165" s="11" t="s">
        <v>33</v>
      </c>
      <c r="O165" s="14">
        <f t="shared" si="6"/>
        <v>0</v>
      </c>
      <c r="Q165" s="13">
        <f t="shared" si="7"/>
        <v>1392.3899999999994</v>
      </c>
      <c r="S165" s="13">
        <f t="shared" si="8"/>
        <v>14147.869999999999</v>
      </c>
    </row>
    <row r="166" spans="2:19" s="10" customFormat="1" ht="12.75" customHeight="1">
      <c r="B166" s="11" t="s">
        <v>232</v>
      </c>
      <c r="C166" s="15" t="s">
        <v>105</v>
      </c>
      <c r="D166" s="12" t="s">
        <v>37</v>
      </c>
      <c r="E166" s="13">
        <v>47150.65</v>
      </c>
      <c r="F166" s="13">
        <v>11632.28</v>
      </c>
      <c r="G166" s="13">
        <v>1425.369999999999</v>
      </c>
      <c r="H166" s="13"/>
      <c r="I166" s="13">
        <v>13057.65</v>
      </c>
      <c r="J166" s="11" t="s">
        <v>232</v>
      </c>
      <c r="K166" s="11" t="s">
        <v>37</v>
      </c>
      <c r="L166" s="11" t="s">
        <v>105</v>
      </c>
      <c r="O166" s="14">
        <f t="shared" si="6"/>
        <v>0</v>
      </c>
      <c r="Q166" s="13">
        <f t="shared" si="7"/>
        <v>1425.369999999999</v>
      </c>
      <c r="S166" s="13">
        <f t="shared" si="8"/>
        <v>14483.019999999999</v>
      </c>
    </row>
    <row r="167" spans="2:19" s="10" customFormat="1" ht="12.75" customHeight="1">
      <c r="B167" s="11" t="s">
        <v>233</v>
      </c>
      <c r="C167" s="15" t="s">
        <v>234</v>
      </c>
      <c r="D167" s="12" t="s">
        <v>43</v>
      </c>
      <c r="E167" s="13">
        <v>302774.94</v>
      </c>
      <c r="F167" s="13">
        <v>74696.27</v>
      </c>
      <c r="G167" s="13">
        <v>9153.2699999999895</v>
      </c>
      <c r="H167" s="13"/>
      <c r="I167" s="13">
        <v>83849.539999999994</v>
      </c>
      <c r="J167" s="11" t="s">
        <v>233</v>
      </c>
      <c r="K167" s="11" t="s">
        <v>43</v>
      </c>
      <c r="L167" s="11" t="s">
        <v>234</v>
      </c>
      <c r="O167" s="14">
        <f t="shared" si="6"/>
        <v>0</v>
      </c>
      <c r="Q167" s="13">
        <f t="shared" si="7"/>
        <v>9153.2699999999895</v>
      </c>
      <c r="S167" s="13">
        <f t="shared" si="8"/>
        <v>93002.809999999983</v>
      </c>
    </row>
    <row r="168" spans="2:19" s="10" customFormat="1" ht="12.75" customHeight="1">
      <c r="B168" s="11" t="s">
        <v>235</v>
      </c>
      <c r="C168" s="15" t="s">
        <v>45</v>
      </c>
      <c r="D168" s="12" t="s">
        <v>34</v>
      </c>
      <c r="E168" s="13">
        <v>7007.23</v>
      </c>
      <c r="F168" s="13">
        <v>1656.3</v>
      </c>
      <c r="G168" s="13">
        <v>211.95000000000005</v>
      </c>
      <c r="H168" s="13"/>
      <c r="I168" s="13">
        <v>1868.25</v>
      </c>
      <c r="J168" s="11" t="s">
        <v>235</v>
      </c>
      <c r="K168" s="11" t="s">
        <v>34</v>
      </c>
      <c r="L168" s="11" t="s">
        <v>45</v>
      </c>
      <c r="O168" s="14">
        <f t="shared" si="6"/>
        <v>0</v>
      </c>
      <c r="Q168" s="13">
        <f t="shared" si="7"/>
        <v>211.95000000000005</v>
      </c>
      <c r="S168" s="13">
        <f t="shared" si="8"/>
        <v>2080.1999999999998</v>
      </c>
    </row>
    <row r="169" spans="2:19" s="10" customFormat="1" ht="12.75" customHeight="1">
      <c r="B169" s="11" t="s">
        <v>236</v>
      </c>
      <c r="C169" s="15" t="s">
        <v>49</v>
      </c>
      <c r="D169" s="12" t="s">
        <v>40</v>
      </c>
      <c r="E169" s="13">
        <v>11161.66</v>
      </c>
      <c r="F169" s="13">
        <v>2638.4</v>
      </c>
      <c r="G169" s="13">
        <v>337.65000000000009</v>
      </c>
      <c r="H169" s="13"/>
      <c r="I169" s="13">
        <v>2976.05</v>
      </c>
      <c r="J169" s="11" t="s">
        <v>236</v>
      </c>
      <c r="K169" s="11" t="s">
        <v>40</v>
      </c>
      <c r="L169" s="11" t="s">
        <v>49</v>
      </c>
      <c r="O169" s="14">
        <f t="shared" si="6"/>
        <v>0</v>
      </c>
      <c r="Q169" s="13">
        <f t="shared" si="7"/>
        <v>337.65000000000009</v>
      </c>
      <c r="S169" s="13">
        <f t="shared" si="8"/>
        <v>3313.7000000000003</v>
      </c>
    </row>
    <row r="170" spans="2:19" s="10" customFormat="1" ht="12.75" customHeight="1">
      <c r="B170" s="11" t="s">
        <v>237</v>
      </c>
      <c r="C170" s="15" t="s">
        <v>51</v>
      </c>
      <c r="D170" s="12" t="s">
        <v>43</v>
      </c>
      <c r="E170" s="13">
        <v>40247.629999999997</v>
      </c>
      <c r="F170" s="13">
        <v>9514.49</v>
      </c>
      <c r="G170" s="13">
        <v>1217.6499999999996</v>
      </c>
      <c r="H170" s="13"/>
      <c r="I170" s="13">
        <v>10732.14</v>
      </c>
      <c r="J170" s="11" t="s">
        <v>237</v>
      </c>
      <c r="K170" s="11" t="s">
        <v>43</v>
      </c>
      <c r="L170" s="11" t="s">
        <v>51</v>
      </c>
      <c r="O170" s="14">
        <f t="shared" si="6"/>
        <v>0</v>
      </c>
      <c r="Q170" s="13">
        <f t="shared" si="7"/>
        <v>1217.6499999999996</v>
      </c>
      <c r="S170" s="13">
        <f t="shared" si="8"/>
        <v>11949.789999999999</v>
      </c>
    </row>
    <row r="171" spans="2:19" s="10" customFormat="1" ht="12.75" customHeight="1">
      <c r="B171" s="11" t="s">
        <v>238</v>
      </c>
      <c r="C171" s="15" t="s">
        <v>177</v>
      </c>
      <c r="D171" s="12" t="s">
        <v>99</v>
      </c>
      <c r="E171" s="13">
        <v>166215.95000000001</v>
      </c>
      <c r="F171" s="13">
        <v>39294.129999999997</v>
      </c>
      <c r="G171" s="13">
        <v>5028.8000000000029</v>
      </c>
      <c r="H171" s="13"/>
      <c r="I171" s="13">
        <v>44322.93</v>
      </c>
      <c r="J171" s="11" t="s">
        <v>238</v>
      </c>
      <c r="K171" s="11" t="s">
        <v>99</v>
      </c>
      <c r="L171" s="11" t="s">
        <v>177</v>
      </c>
      <c r="O171" s="14">
        <f t="shared" si="6"/>
        <v>0</v>
      </c>
      <c r="Q171" s="13">
        <f t="shared" si="7"/>
        <v>5028.8000000000029</v>
      </c>
      <c r="S171" s="13">
        <f t="shared" si="8"/>
        <v>49351.73</v>
      </c>
    </row>
    <row r="172" spans="2:19" s="10" customFormat="1" ht="12.75" customHeight="1">
      <c r="B172" s="11" t="s">
        <v>239</v>
      </c>
      <c r="C172" s="15" t="s">
        <v>177</v>
      </c>
      <c r="D172" s="12" t="s">
        <v>99</v>
      </c>
      <c r="E172" s="13">
        <v>10251.379999999999</v>
      </c>
      <c r="F172" s="13">
        <v>2423.2199999999998</v>
      </c>
      <c r="G172" s="13">
        <v>310.11000000000013</v>
      </c>
      <c r="H172" s="13"/>
      <c r="I172" s="13">
        <v>2733.33</v>
      </c>
      <c r="J172" s="11" t="s">
        <v>239</v>
      </c>
      <c r="K172" s="11" t="s">
        <v>99</v>
      </c>
      <c r="L172" s="11" t="s">
        <v>177</v>
      </c>
      <c r="O172" s="14">
        <f t="shared" si="6"/>
        <v>0</v>
      </c>
      <c r="Q172" s="13">
        <f t="shared" si="7"/>
        <v>310.11000000000013</v>
      </c>
      <c r="S172" s="13">
        <f t="shared" si="8"/>
        <v>3043.44</v>
      </c>
    </row>
    <row r="173" spans="2:19" s="10" customFormat="1" ht="12.75" customHeight="1">
      <c r="B173" s="11" t="s">
        <v>240</v>
      </c>
      <c r="C173" s="15" t="s">
        <v>59</v>
      </c>
      <c r="D173" s="12" t="s">
        <v>37</v>
      </c>
      <c r="E173" s="13">
        <v>84805.98</v>
      </c>
      <c r="F173" s="13">
        <v>21110.78</v>
      </c>
      <c r="G173" s="13">
        <v>2564.7700000000004</v>
      </c>
      <c r="H173" s="13"/>
      <c r="I173" s="13">
        <v>23675.55</v>
      </c>
      <c r="J173" s="11" t="s">
        <v>240</v>
      </c>
      <c r="K173" s="11" t="s">
        <v>37</v>
      </c>
      <c r="L173" s="11" t="s">
        <v>59</v>
      </c>
      <c r="O173" s="14">
        <f t="shared" si="6"/>
        <v>0</v>
      </c>
      <c r="Q173" s="13">
        <f t="shared" si="7"/>
        <v>2564.7700000000004</v>
      </c>
      <c r="S173" s="13">
        <f t="shared" si="8"/>
        <v>26240.32</v>
      </c>
    </row>
    <row r="174" spans="2:19" s="10" customFormat="1" ht="12.75" customHeight="1">
      <c r="B174" s="11" t="s">
        <v>241</v>
      </c>
      <c r="C174" s="15" t="s">
        <v>49</v>
      </c>
      <c r="D174" s="12" t="s">
        <v>40</v>
      </c>
      <c r="E174" s="13">
        <v>25182.06</v>
      </c>
      <c r="F174" s="13">
        <v>6268.4</v>
      </c>
      <c r="G174" s="13">
        <v>761.52000000000044</v>
      </c>
      <c r="H174" s="13"/>
      <c r="I174" s="13">
        <v>7029.92</v>
      </c>
      <c r="J174" s="11" t="s">
        <v>241</v>
      </c>
      <c r="K174" s="11" t="s">
        <v>40</v>
      </c>
      <c r="L174" s="11" t="s">
        <v>49</v>
      </c>
      <c r="O174" s="14">
        <f t="shared" si="6"/>
        <v>0</v>
      </c>
      <c r="Q174" s="13">
        <f t="shared" si="7"/>
        <v>761.52000000000044</v>
      </c>
      <c r="S174" s="13">
        <f t="shared" si="8"/>
        <v>7791.4400000000005</v>
      </c>
    </row>
    <row r="175" spans="2:19" s="10" customFormat="1" ht="12.75" customHeight="1">
      <c r="B175" s="11" t="s">
        <v>242</v>
      </c>
      <c r="C175" s="15" t="s">
        <v>45</v>
      </c>
      <c r="D175" s="12" t="s">
        <v>34</v>
      </c>
      <c r="E175" s="13">
        <v>65988.63</v>
      </c>
      <c r="F175" s="13">
        <v>15696.52</v>
      </c>
      <c r="G175" s="13">
        <v>1996</v>
      </c>
      <c r="H175" s="13"/>
      <c r="I175" s="13">
        <v>17692.52</v>
      </c>
      <c r="J175" s="11" t="s">
        <v>242</v>
      </c>
      <c r="K175" s="11" t="s">
        <v>34</v>
      </c>
      <c r="L175" s="11" t="s">
        <v>45</v>
      </c>
      <c r="O175" s="14">
        <f t="shared" si="6"/>
        <v>0</v>
      </c>
      <c r="Q175" s="13">
        <f t="shared" si="7"/>
        <v>1996</v>
      </c>
      <c r="S175" s="13">
        <f t="shared" si="8"/>
        <v>19688.52</v>
      </c>
    </row>
    <row r="176" spans="2:19" s="10" customFormat="1" ht="12.75" customHeight="1">
      <c r="B176" s="11" t="s">
        <v>243</v>
      </c>
      <c r="C176" s="15" t="s">
        <v>59</v>
      </c>
      <c r="D176" s="12" t="s">
        <v>37</v>
      </c>
      <c r="E176" s="13">
        <v>9848.1299999999992</v>
      </c>
      <c r="F176" s="13">
        <v>2342.2800000000002</v>
      </c>
      <c r="G176" s="13">
        <v>297.83999999999969</v>
      </c>
      <c r="H176" s="13"/>
      <c r="I176" s="13">
        <v>2640.12</v>
      </c>
      <c r="J176" s="11" t="s">
        <v>243</v>
      </c>
      <c r="K176" s="11" t="s">
        <v>37</v>
      </c>
      <c r="L176" s="11" t="s">
        <v>59</v>
      </c>
      <c r="O176" s="14">
        <f t="shared" si="6"/>
        <v>0</v>
      </c>
      <c r="Q176" s="13">
        <f t="shared" si="7"/>
        <v>297.83999999999969</v>
      </c>
      <c r="S176" s="13">
        <f t="shared" si="8"/>
        <v>2937.9599999999996</v>
      </c>
    </row>
    <row r="177" spans="2:19" s="10" customFormat="1" ht="12.75" customHeight="1">
      <c r="B177" s="11" t="s">
        <v>244</v>
      </c>
      <c r="C177" s="15" t="s">
        <v>51</v>
      </c>
      <c r="D177" s="12" t="s">
        <v>99</v>
      </c>
      <c r="E177" s="13">
        <v>315520.23</v>
      </c>
      <c r="F177" s="13">
        <v>75053.06</v>
      </c>
      <c r="G177" s="13">
        <v>9543.9000000000087</v>
      </c>
      <c r="H177" s="13"/>
      <c r="I177" s="13">
        <v>84596.96</v>
      </c>
      <c r="J177" s="11" t="s">
        <v>244</v>
      </c>
      <c r="K177" s="11" t="s">
        <v>99</v>
      </c>
      <c r="L177" s="11" t="s">
        <v>51</v>
      </c>
      <c r="O177" s="14">
        <f t="shared" si="6"/>
        <v>0</v>
      </c>
      <c r="Q177" s="13">
        <f t="shared" si="7"/>
        <v>9543.9000000000087</v>
      </c>
      <c r="S177" s="13">
        <f t="shared" si="8"/>
        <v>94140.860000000015</v>
      </c>
    </row>
    <row r="178" spans="2:19" s="10" customFormat="1" ht="12.75" customHeight="1">
      <c r="B178" s="11" t="s">
        <v>245</v>
      </c>
      <c r="C178" s="15" t="s">
        <v>246</v>
      </c>
      <c r="D178" s="12" t="s">
        <v>34</v>
      </c>
      <c r="E178" s="13">
        <v>51995.27</v>
      </c>
      <c r="F178" s="13">
        <v>12770.5</v>
      </c>
      <c r="G178" s="13">
        <v>1572.6299999999992</v>
      </c>
      <c r="H178" s="13"/>
      <c r="I178" s="13">
        <v>14343.13</v>
      </c>
      <c r="J178" s="11" t="s">
        <v>245</v>
      </c>
      <c r="K178" s="11" t="s">
        <v>34</v>
      </c>
      <c r="L178" s="11" t="s">
        <v>246</v>
      </c>
      <c r="O178" s="14" t="e">
        <f>SUM(B178-J178)</f>
        <v>#VALUE!</v>
      </c>
      <c r="Q178" s="13">
        <f t="shared" si="7"/>
        <v>1572.6299999999992</v>
      </c>
      <c r="S178" s="13">
        <f t="shared" si="8"/>
        <v>15915.759999999998</v>
      </c>
    </row>
    <row r="179" spans="2:19" s="10" customFormat="1" ht="12.75" customHeight="1">
      <c r="B179" s="11" t="s">
        <v>247</v>
      </c>
      <c r="C179" s="15" t="s">
        <v>248</v>
      </c>
      <c r="D179" s="12" t="s">
        <v>43</v>
      </c>
      <c r="E179" s="13">
        <v>51779.33</v>
      </c>
      <c r="F179" s="13">
        <v>12717.5</v>
      </c>
      <c r="G179" s="13">
        <v>1566.08</v>
      </c>
      <c r="H179" s="13"/>
      <c r="I179" s="13">
        <v>14283.58</v>
      </c>
      <c r="J179" s="11" t="s">
        <v>247</v>
      </c>
      <c r="K179" s="11" t="s">
        <v>43</v>
      </c>
      <c r="L179" s="11" t="s">
        <v>248</v>
      </c>
      <c r="O179" s="14" t="e">
        <f t="shared" si="6"/>
        <v>#VALUE!</v>
      </c>
      <c r="Q179" s="13">
        <f t="shared" si="7"/>
        <v>1566.08</v>
      </c>
      <c r="S179" s="13">
        <f t="shared" si="8"/>
        <v>15849.66</v>
      </c>
    </row>
    <row r="180" spans="2:19" s="10" customFormat="1" ht="12.75" customHeight="1">
      <c r="B180" s="11" t="s">
        <v>249</v>
      </c>
      <c r="C180" s="15" t="s">
        <v>36</v>
      </c>
      <c r="D180" s="12" t="s">
        <v>37</v>
      </c>
      <c r="E180" s="13">
        <v>63929.05</v>
      </c>
      <c r="F180" s="13">
        <v>14892.1</v>
      </c>
      <c r="G180" s="13">
        <v>1932.9499999999989</v>
      </c>
      <c r="H180" s="13"/>
      <c r="I180" s="13">
        <v>16825.05</v>
      </c>
      <c r="J180" s="11" t="s">
        <v>249</v>
      </c>
      <c r="K180" s="11" t="s">
        <v>37</v>
      </c>
      <c r="L180" s="11" t="s">
        <v>36</v>
      </c>
      <c r="O180" s="14">
        <f t="shared" si="6"/>
        <v>0</v>
      </c>
      <c r="Q180" s="13">
        <f t="shared" si="7"/>
        <v>1932.9499999999989</v>
      </c>
      <c r="S180" s="13">
        <f t="shared" si="8"/>
        <v>18758</v>
      </c>
    </row>
    <row r="181" spans="2:19" s="10" customFormat="1" ht="12.75" customHeight="1">
      <c r="B181" s="11" t="s">
        <v>250</v>
      </c>
      <c r="C181" s="15" t="s">
        <v>100</v>
      </c>
      <c r="D181" s="12" t="s">
        <v>99</v>
      </c>
      <c r="E181" s="13">
        <v>258289.46</v>
      </c>
      <c r="F181" s="13">
        <v>60167.94</v>
      </c>
      <c r="G181" s="13">
        <v>7809.7599999999948</v>
      </c>
      <c r="H181" s="13"/>
      <c r="I181" s="13">
        <v>67977.7</v>
      </c>
      <c r="J181" s="11" t="s">
        <v>250</v>
      </c>
      <c r="K181" s="11" t="s">
        <v>99</v>
      </c>
      <c r="L181" s="11" t="s">
        <v>100</v>
      </c>
      <c r="O181" s="14">
        <f t="shared" si="6"/>
        <v>0</v>
      </c>
      <c r="Q181" s="13">
        <f t="shared" si="7"/>
        <v>7809.7599999999948</v>
      </c>
      <c r="S181" s="13">
        <f t="shared" si="8"/>
        <v>75787.459999999992</v>
      </c>
    </row>
    <row r="182" spans="2:19" s="10" customFormat="1" ht="12.75" customHeight="1">
      <c r="B182" s="11" t="s">
        <v>251</v>
      </c>
      <c r="C182" s="15" t="s">
        <v>45</v>
      </c>
      <c r="D182" s="12" t="s">
        <v>34</v>
      </c>
      <c r="E182" s="13">
        <v>53058.96</v>
      </c>
      <c r="F182" s="13">
        <v>12084.52</v>
      </c>
      <c r="G182" s="13">
        <v>1605.2600000000002</v>
      </c>
      <c r="H182" s="13"/>
      <c r="I182" s="13">
        <v>13689.78</v>
      </c>
      <c r="J182" s="11" t="s">
        <v>251</v>
      </c>
      <c r="K182" s="11" t="s">
        <v>34</v>
      </c>
      <c r="L182" s="11" t="s">
        <v>45</v>
      </c>
      <c r="O182" s="14">
        <f t="shared" si="6"/>
        <v>0</v>
      </c>
      <c r="Q182" s="13">
        <f t="shared" si="7"/>
        <v>1605.2600000000002</v>
      </c>
      <c r="S182" s="13">
        <f t="shared" si="8"/>
        <v>15295.04</v>
      </c>
    </row>
    <row r="183" spans="2:19" s="10" customFormat="1" ht="12.75" customHeight="1">
      <c r="B183" s="11" t="s">
        <v>252</v>
      </c>
      <c r="C183" s="15" t="s">
        <v>59</v>
      </c>
      <c r="D183" s="12" t="s">
        <v>37</v>
      </c>
      <c r="E183" s="13">
        <v>167301.26999999999</v>
      </c>
      <c r="F183" s="13">
        <v>38104.559999999998</v>
      </c>
      <c r="G183" s="13">
        <v>5061.6700000000055</v>
      </c>
      <c r="H183" s="13"/>
      <c r="I183" s="13">
        <v>43166.23</v>
      </c>
      <c r="J183" s="11" t="s">
        <v>252</v>
      </c>
      <c r="K183" s="11" t="s">
        <v>37</v>
      </c>
      <c r="L183" s="11" t="s">
        <v>59</v>
      </c>
      <c r="O183" s="14">
        <f t="shared" si="6"/>
        <v>0</v>
      </c>
      <c r="Q183" s="13">
        <f t="shared" si="7"/>
        <v>5061.6700000000055</v>
      </c>
      <c r="S183" s="13">
        <f t="shared" si="8"/>
        <v>48227.900000000009</v>
      </c>
    </row>
    <row r="184" spans="2:19" s="10" customFormat="1" ht="12.75" customHeight="1">
      <c r="B184" s="11" t="s">
        <v>253</v>
      </c>
      <c r="C184" s="15" t="s">
        <v>49</v>
      </c>
      <c r="D184" s="12" t="s">
        <v>40</v>
      </c>
      <c r="E184" s="13">
        <v>255605.01</v>
      </c>
      <c r="F184" s="13">
        <v>58216.76</v>
      </c>
      <c r="G184" s="13">
        <v>7733.2999999999956</v>
      </c>
      <c r="H184" s="13"/>
      <c r="I184" s="13">
        <v>65950.06</v>
      </c>
      <c r="J184" s="11" t="s">
        <v>253</v>
      </c>
      <c r="K184" s="11" t="s">
        <v>40</v>
      </c>
      <c r="L184" s="11" t="s">
        <v>49</v>
      </c>
      <c r="O184" s="14">
        <f t="shared" si="6"/>
        <v>0</v>
      </c>
      <c r="Q184" s="13">
        <f t="shared" si="7"/>
        <v>7733.2999999999956</v>
      </c>
      <c r="S184" s="13">
        <f t="shared" si="8"/>
        <v>73683.359999999986</v>
      </c>
    </row>
    <row r="185" spans="2:19" s="10" customFormat="1" ht="12.75" customHeight="1">
      <c r="B185" s="11" t="s">
        <v>254</v>
      </c>
      <c r="C185" s="15" t="s">
        <v>45</v>
      </c>
      <c r="D185" s="12" t="s">
        <v>34</v>
      </c>
      <c r="E185" s="13">
        <v>874832.89</v>
      </c>
      <c r="F185" s="13">
        <v>190772.01</v>
      </c>
      <c r="G185" s="13">
        <v>26470.569999999978</v>
      </c>
      <c r="H185" s="13"/>
      <c r="I185" s="13">
        <v>217242.58</v>
      </c>
      <c r="J185" s="11" t="s">
        <v>254</v>
      </c>
      <c r="K185" s="11" t="s">
        <v>34</v>
      </c>
      <c r="L185" s="11" t="s">
        <v>45</v>
      </c>
      <c r="O185" s="14">
        <f t="shared" si="6"/>
        <v>0</v>
      </c>
      <c r="Q185" s="13">
        <f t="shared" si="7"/>
        <v>26470.569999999978</v>
      </c>
      <c r="S185" s="13">
        <f t="shared" si="8"/>
        <v>243713.14999999997</v>
      </c>
    </row>
    <row r="186" spans="2:19" s="10" customFormat="1" ht="12.75" customHeight="1">
      <c r="B186" s="11" t="s">
        <v>255</v>
      </c>
      <c r="C186" s="15" t="s">
        <v>59</v>
      </c>
      <c r="D186" s="12" t="s">
        <v>37</v>
      </c>
      <c r="E186" s="13">
        <v>41442.300000000003</v>
      </c>
      <c r="F186" s="13">
        <v>9036.92</v>
      </c>
      <c r="G186" s="13">
        <v>1253.9099999999999</v>
      </c>
      <c r="H186" s="13"/>
      <c r="I186" s="13">
        <v>10290.83</v>
      </c>
      <c r="J186" s="11" t="s">
        <v>255</v>
      </c>
      <c r="K186" s="11" t="s">
        <v>37</v>
      </c>
      <c r="L186" s="11" t="s">
        <v>59</v>
      </c>
      <c r="O186" s="14">
        <f t="shared" si="6"/>
        <v>0</v>
      </c>
      <c r="Q186" s="13">
        <f t="shared" si="7"/>
        <v>1253.9099999999999</v>
      </c>
      <c r="S186" s="13">
        <f t="shared" si="8"/>
        <v>11544.74</v>
      </c>
    </row>
    <row r="187" spans="2:19" s="10" customFormat="1" ht="12.75" customHeight="1">
      <c r="B187" s="11" t="s">
        <v>256</v>
      </c>
      <c r="C187" s="15" t="s">
        <v>49</v>
      </c>
      <c r="D187" s="12" t="s">
        <v>40</v>
      </c>
      <c r="E187" s="13">
        <v>339190.68</v>
      </c>
      <c r="F187" s="13">
        <v>73966.080000000002</v>
      </c>
      <c r="G187" s="13">
        <v>10263.14</v>
      </c>
      <c r="H187" s="13"/>
      <c r="I187" s="13">
        <v>84229.22</v>
      </c>
      <c r="J187" s="11" t="s">
        <v>256</v>
      </c>
      <c r="K187" s="11" t="s">
        <v>40</v>
      </c>
      <c r="L187" s="11" t="s">
        <v>49</v>
      </c>
      <c r="O187" s="14">
        <f t="shared" si="6"/>
        <v>0</v>
      </c>
      <c r="Q187" s="13">
        <f t="shared" si="7"/>
        <v>10263.14</v>
      </c>
      <c r="S187" s="13">
        <f t="shared" si="8"/>
        <v>94492.36</v>
      </c>
    </row>
    <row r="188" spans="2:19" s="10" customFormat="1" ht="12.75" customHeight="1">
      <c r="B188" s="11" t="s">
        <v>257</v>
      </c>
      <c r="C188" s="15" t="s">
        <v>51</v>
      </c>
      <c r="D188" s="12" t="s">
        <v>43</v>
      </c>
      <c r="E188" s="13">
        <v>489103.7</v>
      </c>
      <c r="F188" s="13">
        <v>106657.17</v>
      </c>
      <c r="G188" s="13">
        <v>14799.199999999997</v>
      </c>
      <c r="H188" s="13"/>
      <c r="I188" s="13">
        <v>121456.37</v>
      </c>
      <c r="J188" s="11" t="s">
        <v>257</v>
      </c>
      <c r="K188" s="11" t="s">
        <v>43</v>
      </c>
      <c r="L188" s="11" t="s">
        <v>51</v>
      </c>
      <c r="O188" s="14">
        <f t="shared" si="6"/>
        <v>0</v>
      </c>
      <c r="Q188" s="13">
        <f t="shared" si="7"/>
        <v>14799.199999999997</v>
      </c>
      <c r="S188" s="13">
        <f t="shared" si="8"/>
        <v>136255.57</v>
      </c>
    </row>
    <row r="189" spans="2:19" s="10" customFormat="1" ht="12.75" customHeight="1">
      <c r="B189" s="11" t="s">
        <v>258</v>
      </c>
      <c r="C189" s="15" t="s">
        <v>96</v>
      </c>
      <c r="D189" s="12" t="s">
        <v>97</v>
      </c>
      <c r="E189" s="13">
        <v>9300</v>
      </c>
      <c r="F189" s="13">
        <v>2027.69</v>
      </c>
      <c r="G189" s="13">
        <v>281.32999999999993</v>
      </c>
      <c r="H189" s="13"/>
      <c r="I189" s="13">
        <v>2309.02</v>
      </c>
      <c r="J189" s="11" t="s">
        <v>258</v>
      </c>
      <c r="K189" s="11" t="s">
        <v>97</v>
      </c>
      <c r="L189" s="11" t="s">
        <v>96</v>
      </c>
      <c r="O189" s="14">
        <f t="shared" si="6"/>
        <v>0</v>
      </c>
      <c r="Q189" s="13">
        <f t="shared" si="7"/>
        <v>281.32999999999993</v>
      </c>
      <c r="S189" s="13">
        <f t="shared" si="8"/>
        <v>2590.35</v>
      </c>
    </row>
    <row r="190" spans="2:19" s="10" customFormat="1" ht="12.75" customHeight="1">
      <c r="B190" s="11" t="s">
        <v>259</v>
      </c>
      <c r="C190" s="15" t="s">
        <v>51</v>
      </c>
      <c r="D190" s="12" t="s">
        <v>43</v>
      </c>
      <c r="E190" s="13">
        <v>30038.2</v>
      </c>
      <c r="F190" s="13">
        <v>6550.04</v>
      </c>
      <c r="G190" s="13">
        <v>908.82999999999993</v>
      </c>
      <c r="H190" s="13"/>
      <c r="I190" s="13">
        <v>7458.87</v>
      </c>
      <c r="J190" s="11" t="s">
        <v>259</v>
      </c>
      <c r="K190" s="11" t="s">
        <v>43</v>
      </c>
      <c r="L190" s="11" t="s">
        <v>51</v>
      </c>
      <c r="O190" s="14">
        <f t="shared" si="6"/>
        <v>0</v>
      </c>
      <c r="Q190" s="13">
        <f t="shared" si="7"/>
        <v>908.82999999999993</v>
      </c>
      <c r="S190" s="13">
        <f t="shared" si="8"/>
        <v>8367.7000000000007</v>
      </c>
    </row>
    <row r="191" spans="2:19" s="10" customFormat="1" ht="12.75" customHeight="1">
      <c r="B191" s="11" t="s">
        <v>260</v>
      </c>
      <c r="C191" s="15" t="s">
        <v>45</v>
      </c>
      <c r="D191" s="12" t="s">
        <v>34</v>
      </c>
      <c r="E191" s="13">
        <v>180548.73</v>
      </c>
      <c r="F191" s="13">
        <v>40869.67</v>
      </c>
      <c r="G191" s="13">
        <v>5460.2099999999991</v>
      </c>
      <c r="H191" s="13"/>
      <c r="I191" s="13">
        <v>46329.88</v>
      </c>
      <c r="J191" s="11" t="s">
        <v>260</v>
      </c>
      <c r="K191" s="11" t="s">
        <v>34</v>
      </c>
      <c r="L191" s="11" t="s">
        <v>45</v>
      </c>
      <c r="O191" s="14">
        <f t="shared" si="6"/>
        <v>0</v>
      </c>
      <c r="Q191" s="13">
        <f t="shared" si="7"/>
        <v>5460.2099999999991</v>
      </c>
      <c r="S191" s="13">
        <f t="shared" si="8"/>
        <v>51790.09</v>
      </c>
    </row>
    <row r="192" spans="2:19" s="10" customFormat="1" ht="12.75" customHeight="1">
      <c r="B192" s="11" t="s">
        <v>261</v>
      </c>
      <c r="C192" s="15" t="s">
        <v>49</v>
      </c>
      <c r="D192" s="12" t="s">
        <v>40</v>
      </c>
      <c r="E192" s="13">
        <v>230057.71</v>
      </c>
      <c r="F192" s="13">
        <v>52076.800000000003</v>
      </c>
      <c r="G192" s="13">
        <v>6957.5</v>
      </c>
      <c r="H192" s="13"/>
      <c r="I192" s="13">
        <v>59034.3</v>
      </c>
      <c r="J192" s="11" t="s">
        <v>261</v>
      </c>
      <c r="K192" s="11" t="s">
        <v>40</v>
      </c>
      <c r="L192" s="11" t="s">
        <v>49</v>
      </c>
      <c r="O192" s="14">
        <f t="shared" si="6"/>
        <v>0</v>
      </c>
      <c r="Q192" s="13">
        <f t="shared" si="7"/>
        <v>6957.5</v>
      </c>
      <c r="S192" s="13">
        <f t="shared" si="8"/>
        <v>65991.8</v>
      </c>
    </row>
    <row r="193" spans="2:19" s="10" customFormat="1" ht="12.75" customHeight="1">
      <c r="B193" s="11" t="s">
        <v>262</v>
      </c>
      <c r="C193" s="15" t="s">
        <v>51</v>
      </c>
      <c r="D193" s="12" t="s">
        <v>43</v>
      </c>
      <c r="E193" s="13">
        <v>163488.06</v>
      </c>
      <c r="F193" s="13">
        <v>37007.730000000003</v>
      </c>
      <c r="G193" s="13">
        <v>4944.2699999999968</v>
      </c>
      <c r="H193" s="13"/>
      <c r="I193" s="13">
        <v>41952</v>
      </c>
      <c r="J193" s="11" t="s">
        <v>262</v>
      </c>
      <c r="K193" s="11" t="s">
        <v>43</v>
      </c>
      <c r="L193" s="11" t="s">
        <v>51</v>
      </c>
      <c r="O193" s="14">
        <f t="shared" si="6"/>
        <v>0</v>
      </c>
      <c r="Q193" s="13">
        <f t="shared" si="7"/>
        <v>4944.2699999999968</v>
      </c>
      <c r="S193" s="13">
        <f t="shared" si="8"/>
        <v>46896.27</v>
      </c>
    </row>
    <row r="194" spans="2:19" s="10" customFormat="1" ht="12.75" customHeight="1">
      <c r="B194" s="11" t="s">
        <v>263</v>
      </c>
      <c r="C194" s="15" t="s">
        <v>33</v>
      </c>
      <c r="D194" s="12" t="s">
        <v>34</v>
      </c>
      <c r="E194" s="13">
        <v>502693.33</v>
      </c>
      <c r="F194" s="13">
        <v>59866.98</v>
      </c>
      <c r="G194" s="13">
        <v>15196.909999999996</v>
      </c>
      <c r="H194" s="13"/>
      <c r="I194" s="13">
        <v>75063.89</v>
      </c>
      <c r="J194" s="11" t="s">
        <v>263</v>
      </c>
      <c r="K194" s="11" t="s">
        <v>34</v>
      </c>
      <c r="L194" s="11" t="s">
        <v>33</v>
      </c>
      <c r="O194" s="14">
        <f t="shared" si="6"/>
        <v>0</v>
      </c>
      <c r="Q194" s="13">
        <f t="shared" si="7"/>
        <v>15196.909999999996</v>
      </c>
      <c r="S194" s="13">
        <f t="shared" si="8"/>
        <v>90260.799999999988</v>
      </c>
    </row>
    <row r="195" spans="2:19" s="10" customFormat="1" ht="12.75" customHeight="1">
      <c r="B195" s="11" t="s">
        <v>264</v>
      </c>
      <c r="C195" s="15" t="s">
        <v>265</v>
      </c>
      <c r="D195" s="12" t="s">
        <v>37</v>
      </c>
      <c r="E195" s="13">
        <v>237773.46</v>
      </c>
      <c r="F195" s="13">
        <v>28316.99</v>
      </c>
      <c r="G195" s="13">
        <v>7188.0699999999961</v>
      </c>
      <c r="H195" s="13"/>
      <c r="I195" s="13">
        <v>35505.06</v>
      </c>
      <c r="J195" s="11" t="s">
        <v>264</v>
      </c>
      <c r="K195" s="11" t="s">
        <v>37</v>
      </c>
      <c r="L195" s="11" t="s">
        <v>265</v>
      </c>
      <c r="O195" s="14">
        <f t="shared" ref="O195:O258" si="9">SUM(B195-J195)</f>
        <v>0</v>
      </c>
      <c r="Q195" s="13">
        <f t="shared" ref="Q195:Q258" si="10">G195</f>
        <v>7188.0699999999961</v>
      </c>
      <c r="S195" s="13">
        <f t="shared" ref="S195:S258" si="11">I195+Q195</f>
        <v>42693.12999999999</v>
      </c>
    </row>
    <row r="196" spans="2:19" s="10" customFormat="1" ht="12.75" customHeight="1">
      <c r="B196" s="11" t="s">
        <v>266</v>
      </c>
      <c r="C196" s="15" t="s">
        <v>39</v>
      </c>
      <c r="D196" s="12" t="s">
        <v>40</v>
      </c>
      <c r="E196" s="13">
        <v>86529.18</v>
      </c>
      <c r="F196" s="13">
        <v>10304.91</v>
      </c>
      <c r="G196" s="13">
        <v>2615.8099999999995</v>
      </c>
      <c r="H196" s="13"/>
      <c r="I196" s="13">
        <v>12920.72</v>
      </c>
      <c r="J196" s="11" t="s">
        <v>266</v>
      </c>
      <c r="K196" s="11" t="s">
        <v>40</v>
      </c>
      <c r="L196" s="11" t="s">
        <v>39</v>
      </c>
      <c r="O196" s="14">
        <f t="shared" si="9"/>
        <v>0</v>
      </c>
      <c r="Q196" s="13">
        <f t="shared" si="10"/>
        <v>2615.8099999999995</v>
      </c>
      <c r="S196" s="13">
        <f t="shared" si="11"/>
        <v>15536.529999999999</v>
      </c>
    </row>
    <row r="197" spans="2:19" s="10" customFormat="1" ht="12.75" customHeight="1">
      <c r="B197" s="11" t="s">
        <v>267</v>
      </c>
      <c r="C197" s="15" t="s">
        <v>268</v>
      </c>
      <c r="D197" s="12" t="s">
        <v>43</v>
      </c>
      <c r="E197" s="13">
        <v>67502.45</v>
      </c>
      <c r="F197" s="13">
        <v>8038.98</v>
      </c>
      <c r="G197" s="13">
        <v>2040.630000000001</v>
      </c>
      <c r="H197" s="13"/>
      <c r="I197" s="13">
        <v>10079.61</v>
      </c>
      <c r="J197" s="11" t="s">
        <v>267</v>
      </c>
      <c r="K197" s="11" t="s">
        <v>43</v>
      </c>
      <c r="L197" s="11" t="s">
        <v>268</v>
      </c>
      <c r="O197" s="14">
        <f t="shared" si="9"/>
        <v>0</v>
      </c>
      <c r="Q197" s="13">
        <f t="shared" si="10"/>
        <v>2040.630000000001</v>
      </c>
      <c r="S197" s="13">
        <f t="shared" si="11"/>
        <v>12120.240000000002</v>
      </c>
    </row>
    <row r="198" spans="2:19" s="10" customFormat="1" ht="12.75" customHeight="1">
      <c r="B198" s="11" t="s">
        <v>269</v>
      </c>
      <c r="C198" s="15" t="s">
        <v>45</v>
      </c>
      <c r="D198" s="12" t="s">
        <v>34</v>
      </c>
      <c r="E198" s="13">
        <v>173611.76</v>
      </c>
      <c r="F198" s="13">
        <v>36970.160000000003</v>
      </c>
      <c r="G198" s="13">
        <v>5250.57</v>
      </c>
      <c r="H198" s="13"/>
      <c r="I198" s="13">
        <v>42220.73</v>
      </c>
      <c r="J198" s="11" t="s">
        <v>269</v>
      </c>
      <c r="K198" s="11" t="s">
        <v>34</v>
      </c>
      <c r="L198" s="11" t="s">
        <v>45</v>
      </c>
      <c r="O198" s="14">
        <f t="shared" si="9"/>
        <v>0</v>
      </c>
      <c r="Q198" s="13">
        <f t="shared" si="10"/>
        <v>5250.57</v>
      </c>
      <c r="S198" s="13">
        <f t="shared" si="11"/>
        <v>47471.3</v>
      </c>
    </row>
    <row r="199" spans="2:19" s="10" customFormat="1" ht="12.75" customHeight="1">
      <c r="B199" s="11" t="s">
        <v>270</v>
      </c>
      <c r="C199" s="15" t="s">
        <v>59</v>
      </c>
      <c r="D199" s="12" t="s">
        <v>37</v>
      </c>
      <c r="E199" s="13">
        <v>53443.19</v>
      </c>
      <c r="F199" s="13">
        <v>11380.4</v>
      </c>
      <c r="G199" s="13">
        <v>1616.2399999999998</v>
      </c>
      <c r="H199" s="13"/>
      <c r="I199" s="13">
        <v>12996.64</v>
      </c>
      <c r="J199" s="11" t="s">
        <v>270</v>
      </c>
      <c r="K199" s="11" t="s">
        <v>37</v>
      </c>
      <c r="L199" s="11" t="s">
        <v>59</v>
      </c>
      <c r="O199" s="14">
        <f t="shared" si="9"/>
        <v>0</v>
      </c>
      <c r="Q199" s="13">
        <f t="shared" si="10"/>
        <v>1616.2399999999998</v>
      </c>
      <c r="S199" s="13">
        <f t="shared" si="11"/>
        <v>14612.88</v>
      </c>
    </row>
    <row r="200" spans="2:19" s="10" customFormat="1" ht="12.75" customHeight="1">
      <c r="B200" s="11" t="s">
        <v>271</v>
      </c>
      <c r="C200" s="15" t="s">
        <v>51</v>
      </c>
      <c r="D200" s="12" t="s">
        <v>43</v>
      </c>
      <c r="E200" s="13">
        <v>43646.15</v>
      </c>
      <c r="F200" s="13">
        <v>9294.1</v>
      </c>
      <c r="G200" s="13">
        <v>1319.9599999999991</v>
      </c>
      <c r="H200" s="13"/>
      <c r="I200" s="13">
        <v>10614.06</v>
      </c>
      <c r="J200" s="11" t="s">
        <v>271</v>
      </c>
      <c r="K200" s="11" t="s">
        <v>43</v>
      </c>
      <c r="L200" s="11" t="s">
        <v>51</v>
      </c>
      <c r="O200" s="14">
        <f t="shared" si="9"/>
        <v>0</v>
      </c>
      <c r="Q200" s="13">
        <f t="shared" si="10"/>
        <v>1319.9599999999991</v>
      </c>
      <c r="S200" s="13">
        <f t="shared" si="11"/>
        <v>11934.019999999999</v>
      </c>
    </row>
    <row r="201" spans="2:19" s="10" customFormat="1" ht="12.75" customHeight="1">
      <c r="B201" s="11" t="s">
        <v>272</v>
      </c>
      <c r="C201" s="15" t="s">
        <v>273</v>
      </c>
      <c r="D201" s="12" t="s">
        <v>99</v>
      </c>
      <c r="E201" s="13">
        <v>89933.24</v>
      </c>
      <c r="F201" s="13">
        <v>19150.939999999999</v>
      </c>
      <c r="G201" s="13">
        <v>2719.8600000000006</v>
      </c>
      <c r="H201" s="13"/>
      <c r="I201" s="13">
        <v>21870.799999999999</v>
      </c>
      <c r="J201" s="11" t="s">
        <v>272</v>
      </c>
      <c r="K201" s="11" t="s">
        <v>99</v>
      </c>
      <c r="L201" s="11" t="s">
        <v>273</v>
      </c>
      <c r="O201" s="14">
        <f t="shared" si="9"/>
        <v>0</v>
      </c>
      <c r="Q201" s="13">
        <f t="shared" si="10"/>
        <v>2719.8600000000006</v>
      </c>
      <c r="S201" s="13">
        <f t="shared" si="11"/>
        <v>24590.66</v>
      </c>
    </row>
    <row r="202" spans="2:19" s="10" customFormat="1" ht="12.75" customHeight="1">
      <c r="B202" s="11" t="s">
        <v>274</v>
      </c>
      <c r="C202" s="15" t="s">
        <v>49</v>
      </c>
      <c r="D202" s="12" t="s">
        <v>40</v>
      </c>
      <c r="E202" s="13">
        <v>12928.5</v>
      </c>
      <c r="F202" s="13">
        <v>2874.1</v>
      </c>
      <c r="G202" s="13">
        <v>390.95000000000027</v>
      </c>
      <c r="H202" s="13"/>
      <c r="I202" s="13">
        <v>3265.05</v>
      </c>
      <c r="J202" s="11" t="s">
        <v>274</v>
      </c>
      <c r="K202" s="11" t="s">
        <v>40</v>
      </c>
      <c r="L202" s="11" t="s">
        <v>49</v>
      </c>
      <c r="O202" s="14">
        <f t="shared" si="9"/>
        <v>0</v>
      </c>
      <c r="Q202" s="13">
        <f t="shared" si="10"/>
        <v>390.95000000000027</v>
      </c>
      <c r="S202" s="13">
        <f t="shared" si="11"/>
        <v>3656.0000000000005</v>
      </c>
    </row>
    <row r="203" spans="2:19" s="10" customFormat="1" ht="12.75" customHeight="1">
      <c r="B203" s="11" t="s">
        <v>275</v>
      </c>
      <c r="C203" s="15" t="s">
        <v>51</v>
      </c>
      <c r="D203" s="12" t="s">
        <v>43</v>
      </c>
      <c r="E203" s="13">
        <v>217224.03</v>
      </c>
      <c r="F203" s="13">
        <v>48295</v>
      </c>
      <c r="G203" s="13">
        <v>6569.4400000000023</v>
      </c>
      <c r="H203" s="13"/>
      <c r="I203" s="13">
        <v>54864.44</v>
      </c>
      <c r="J203" s="11" t="s">
        <v>275</v>
      </c>
      <c r="K203" s="11" t="s">
        <v>43</v>
      </c>
      <c r="L203" s="11" t="s">
        <v>51</v>
      </c>
      <c r="O203" s="14">
        <f t="shared" si="9"/>
        <v>0</v>
      </c>
      <c r="Q203" s="13">
        <f t="shared" si="10"/>
        <v>6569.4400000000023</v>
      </c>
      <c r="S203" s="13">
        <f t="shared" si="11"/>
        <v>61433.880000000005</v>
      </c>
    </row>
    <row r="204" spans="2:19" s="10" customFormat="1" ht="12.75" customHeight="1">
      <c r="B204" s="11" t="s">
        <v>276</v>
      </c>
      <c r="C204" s="15" t="s">
        <v>45</v>
      </c>
      <c r="D204" s="12" t="s">
        <v>34</v>
      </c>
      <c r="E204" s="13">
        <v>26105.91</v>
      </c>
      <c r="F204" s="13">
        <v>5932.93</v>
      </c>
      <c r="G204" s="13">
        <v>789.50999999999931</v>
      </c>
      <c r="H204" s="13"/>
      <c r="I204" s="13">
        <v>6722.44</v>
      </c>
      <c r="J204" s="11" t="s">
        <v>276</v>
      </c>
      <c r="K204" s="11" t="s">
        <v>34</v>
      </c>
      <c r="L204" s="11" t="s">
        <v>45</v>
      </c>
      <c r="O204" s="14">
        <f t="shared" si="9"/>
        <v>0</v>
      </c>
      <c r="Q204" s="13">
        <f t="shared" si="10"/>
        <v>789.50999999999931</v>
      </c>
      <c r="S204" s="13">
        <f t="shared" si="11"/>
        <v>7511.9499999999989</v>
      </c>
    </row>
    <row r="205" spans="2:19" s="10" customFormat="1" ht="12.75" customHeight="1">
      <c r="B205" s="11" t="s">
        <v>277</v>
      </c>
      <c r="C205" s="15" t="s">
        <v>59</v>
      </c>
      <c r="D205" s="12" t="s">
        <v>37</v>
      </c>
      <c r="E205" s="13">
        <v>6164.22</v>
      </c>
      <c r="F205" s="13">
        <v>1400.73</v>
      </c>
      <c r="G205" s="13">
        <v>186.37999999999988</v>
      </c>
      <c r="H205" s="13"/>
      <c r="I205" s="13">
        <v>1587.11</v>
      </c>
      <c r="J205" s="11" t="s">
        <v>277</v>
      </c>
      <c r="K205" s="11" t="s">
        <v>37</v>
      </c>
      <c r="L205" s="11" t="s">
        <v>59</v>
      </c>
      <c r="O205" s="14">
        <f t="shared" si="9"/>
        <v>0</v>
      </c>
      <c r="Q205" s="13">
        <f t="shared" si="10"/>
        <v>186.37999999999988</v>
      </c>
      <c r="S205" s="13">
        <f t="shared" si="11"/>
        <v>1773.4899999999998</v>
      </c>
    </row>
    <row r="206" spans="2:19" s="10" customFormat="1" ht="12.75" customHeight="1">
      <c r="B206" s="11" t="s">
        <v>278</v>
      </c>
      <c r="C206" s="15" t="s">
        <v>49</v>
      </c>
      <c r="D206" s="12" t="s">
        <v>40</v>
      </c>
      <c r="E206" s="13">
        <v>146826.87</v>
      </c>
      <c r="F206" s="13">
        <v>33369.64</v>
      </c>
      <c r="G206" s="13">
        <v>4440.6399999999994</v>
      </c>
      <c r="H206" s="13"/>
      <c r="I206" s="13">
        <v>37810.28</v>
      </c>
      <c r="J206" s="11" t="s">
        <v>278</v>
      </c>
      <c r="K206" s="11" t="s">
        <v>40</v>
      </c>
      <c r="L206" s="11" t="s">
        <v>49</v>
      </c>
      <c r="O206" s="14">
        <f t="shared" si="9"/>
        <v>0</v>
      </c>
      <c r="Q206" s="13">
        <f t="shared" si="10"/>
        <v>4440.6399999999994</v>
      </c>
      <c r="S206" s="13">
        <f t="shared" si="11"/>
        <v>42250.92</v>
      </c>
    </row>
    <row r="207" spans="2:19" s="10" customFormat="1" ht="12.75" customHeight="1">
      <c r="B207" s="11" t="s">
        <v>279</v>
      </c>
      <c r="C207" s="15" t="s">
        <v>45</v>
      </c>
      <c r="D207" s="12" t="s">
        <v>34</v>
      </c>
      <c r="E207" s="13">
        <v>25996.05</v>
      </c>
      <c r="F207" s="13">
        <v>5980.64</v>
      </c>
      <c r="G207" s="13">
        <v>786.23999999999978</v>
      </c>
      <c r="H207" s="13"/>
      <c r="I207" s="13">
        <v>6766.88</v>
      </c>
      <c r="J207" s="11" t="s">
        <v>279</v>
      </c>
      <c r="K207" s="11" t="s">
        <v>34</v>
      </c>
      <c r="L207" s="11" t="s">
        <v>45</v>
      </c>
      <c r="O207" s="14">
        <f t="shared" si="9"/>
        <v>0</v>
      </c>
      <c r="Q207" s="13">
        <f t="shared" si="10"/>
        <v>786.23999999999978</v>
      </c>
      <c r="S207" s="13">
        <f t="shared" si="11"/>
        <v>7553.12</v>
      </c>
    </row>
    <row r="208" spans="2:19" s="10" customFormat="1" ht="12.75" customHeight="1">
      <c r="B208" s="11" t="s">
        <v>280</v>
      </c>
      <c r="C208" s="15" t="s">
        <v>51</v>
      </c>
      <c r="D208" s="12" t="s">
        <v>43</v>
      </c>
      <c r="E208" s="13">
        <v>121409.47</v>
      </c>
      <c r="F208" s="13">
        <v>27932.13</v>
      </c>
      <c r="G208" s="13">
        <v>3672.1399999999994</v>
      </c>
      <c r="H208" s="13"/>
      <c r="I208" s="13">
        <v>31604.27</v>
      </c>
      <c r="J208" s="11" t="s">
        <v>280</v>
      </c>
      <c r="K208" s="11" t="s">
        <v>43</v>
      </c>
      <c r="L208" s="11" t="s">
        <v>51</v>
      </c>
      <c r="O208" s="14">
        <f t="shared" si="9"/>
        <v>0</v>
      </c>
      <c r="Q208" s="13">
        <f t="shared" si="10"/>
        <v>3672.1399999999994</v>
      </c>
      <c r="S208" s="13">
        <f t="shared" si="11"/>
        <v>35276.410000000003</v>
      </c>
    </row>
    <row r="209" spans="2:19" s="10" customFormat="1" ht="12.75" customHeight="1">
      <c r="B209" s="11" t="s">
        <v>281</v>
      </c>
      <c r="C209" s="15" t="s">
        <v>45</v>
      </c>
      <c r="D209" s="12" t="s">
        <v>34</v>
      </c>
      <c r="E209" s="13">
        <v>108236.86</v>
      </c>
      <c r="F209" s="13">
        <v>26825.77</v>
      </c>
      <c r="G209" s="13">
        <v>3274.2200000000012</v>
      </c>
      <c r="H209" s="13"/>
      <c r="I209" s="13">
        <v>30099.99</v>
      </c>
      <c r="J209" s="11" t="s">
        <v>281</v>
      </c>
      <c r="K209" s="11" t="s">
        <v>34</v>
      </c>
      <c r="L209" s="11" t="s">
        <v>45</v>
      </c>
      <c r="O209" s="14">
        <f t="shared" si="9"/>
        <v>0</v>
      </c>
      <c r="Q209" s="13">
        <f t="shared" si="10"/>
        <v>3274.2200000000012</v>
      </c>
      <c r="S209" s="13">
        <f t="shared" si="11"/>
        <v>33374.210000000006</v>
      </c>
    </row>
    <row r="210" spans="2:19" s="10" customFormat="1" ht="12.75" customHeight="1">
      <c r="B210" s="11" t="s">
        <v>282</v>
      </c>
      <c r="C210" s="15" t="s">
        <v>63</v>
      </c>
      <c r="D210" s="12" t="s">
        <v>37</v>
      </c>
      <c r="E210" s="13">
        <v>18389.11</v>
      </c>
      <c r="F210" s="13">
        <v>4329.67</v>
      </c>
      <c r="G210" s="13">
        <v>556.18000000000029</v>
      </c>
      <c r="H210" s="13"/>
      <c r="I210" s="13">
        <v>4885.8500000000004</v>
      </c>
      <c r="J210" s="11" t="s">
        <v>282</v>
      </c>
      <c r="K210" s="11" t="s">
        <v>37</v>
      </c>
      <c r="L210" s="11" t="s">
        <v>63</v>
      </c>
      <c r="M210" s="18"/>
      <c r="O210" s="14">
        <f t="shared" si="9"/>
        <v>0</v>
      </c>
      <c r="Q210" s="13">
        <f t="shared" si="10"/>
        <v>556.18000000000029</v>
      </c>
      <c r="S210" s="13">
        <f t="shared" si="11"/>
        <v>5442.0300000000007</v>
      </c>
    </row>
    <row r="211" spans="2:19" s="10" customFormat="1" ht="12.75" customHeight="1">
      <c r="B211" s="11" t="s">
        <v>283</v>
      </c>
      <c r="C211" s="15" t="s">
        <v>63</v>
      </c>
      <c r="D211" s="12" t="s">
        <v>34</v>
      </c>
      <c r="E211" s="13">
        <v>19122.310000000001</v>
      </c>
      <c r="F211" s="13">
        <v>4492.8</v>
      </c>
      <c r="G211" s="13">
        <v>578.44999999999982</v>
      </c>
      <c r="H211" s="13"/>
      <c r="I211" s="13">
        <v>5071.25</v>
      </c>
      <c r="J211" s="11" t="s">
        <v>283</v>
      </c>
      <c r="K211" s="11" t="s">
        <v>34</v>
      </c>
      <c r="L211" s="11" t="s">
        <v>63</v>
      </c>
      <c r="M211" s="18"/>
      <c r="O211" s="14">
        <f t="shared" si="9"/>
        <v>0</v>
      </c>
      <c r="Q211" s="13">
        <f t="shared" si="10"/>
        <v>578.44999999999982</v>
      </c>
      <c r="S211" s="13">
        <f t="shared" si="11"/>
        <v>5649.7</v>
      </c>
    </row>
    <row r="212" spans="2:19" s="10" customFormat="1" ht="12.75" customHeight="1">
      <c r="B212" s="11" t="s">
        <v>284</v>
      </c>
      <c r="C212" s="15" t="s">
        <v>63</v>
      </c>
      <c r="D212" s="12" t="s">
        <v>37</v>
      </c>
      <c r="E212" s="13">
        <v>11848.52</v>
      </c>
      <c r="F212" s="13">
        <v>2783.73</v>
      </c>
      <c r="G212" s="13">
        <v>358.40000000000009</v>
      </c>
      <c r="H212" s="13"/>
      <c r="I212" s="13">
        <v>3142.13</v>
      </c>
      <c r="J212" s="11" t="s">
        <v>284</v>
      </c>
      <c r="K212" s="11" t="s">
        <v>37</v>
      </c>
      <c r="L212" s="11" t="s">
        <v>63</v>
      </c>
      <c r="M212" s="18"/>
      <c r="O212" s="14">
        <f t="shared" si="9"/>
        <v>0</v>
      </c>
      <c r="Q212" s="13">
        <f t="shared" si="10"/>
        <v>358.40000000000009</v>
      </c>
      <c r="S212" s="13">
        <f t="shared" si="11"/>
        <v>3500.53</v>
      </c>
    </row>
    <row r="213" spans="2:19" s="10" customFormat="1" ht="12.75" customHeight="1">
      <c r="B213" s="11" t="s">
        <v>285</v>
      </c>
      <c r="C213" s="15" t="s">
        <v>63</v>
      </c>
      <c r="D213" s="12" t="s">
        <v>37</v>
      </c>
      <c r="E213" s="13">
        <v>10176.4</v>
      </c>
      <c r="F213" s="13">
        <v>2409.52</v>
      </c>
      <c r="G213" s="13">
        <v>307.84000000000015</v>
      </c>
      <c r="H213" s="13"/>
      <c r="I213" s="13">
        <v>2717.36</v>
      </c>
      <c r="J213" s="11" t="s">
        <v>285</v>
      </c>
      <c r="K213" s="11" t="s">
        <v>37</v>
      </c>
      <c r="L213" s="11" t="s">
        <v>63</v>
      </c>
      <c r="M213" s="18"/>
      <c r="O213" s="14">
        <f t="shared" si="9"/>
        <v>0</v>
      </c>
      <c r="Q213" s="13">
        <f t="shared" si="10"/>
        <v>307.84000000000015</v>
      </c>
      <c r="S213" s="13">
        <f t="shared" si="11"/>
        <v>3025.2000000000003</v>
      </c>
    </row>
    <row r="214" spans="2:19" s="10" customFormat="1" ht="12.75" customHeight="1">
      <c r="B214" s="11" t="s">
        <v>286</v>
      </c>
      <c r="C214" s="15" t="s">
        <v>59</v>
      </c>
      <c r="D214" s="12" t="s">
        <v>37</v>
      </c>
      <c r="E214" s="13">
        <v>25852.04</v>
      </c>
      <c r="F214" s="13">
        <v>6104.36</v>
      </c>
      <c r="G214" s="13">
        <v>781.8100000000004</v>
      </c>
      <c r="H214" s="13"/>
      <c r="I214" s="13">
        <v>6886.17</v>
      </c>
      <c r="J214" s="11" t="s">
        <v>286</v>
      </c>
      <c r="K214" s="11" t="s">
        <v>37</v>
      </c>
      <c r="L214" s="11" t="s">
        <v>59</v>
      </c>
      <c r="M214" s="18"/>
      <c r="O214" s="14">
        <f t="shared" si="9"/>
        <v>0</v>
      </c>
      <c r="Q214" s="13">
        <f t="shared" si="10"/>
        <v>781.8100000000004</v>
      </c>
      <c r="S214" s="13">
        <f t="shared" si="11"/>
        <v>7667.9800000000005</v>
      </c>
    </row>
    <row r="215" spans="2:19" s="10" customFormat="1" ht="12.75" customHeight="1">
      <c r="B215" s="11" t="s">
        <v>287</v>
      </c>
      <c r="C215" s="15" t="s">
        <v>63</v>
      </c>
      <c r="D215" s="12" t="s">
        <v>34</v>
      </c>
      <c r="E215" s="13">
        <v>6344.77</v>
      </c>
      <c r="F215" s="13">
        <v>1498.39</v>
      </c>
      <c r="G215" s="13">
        <v>191.94999999999982</v>
      </c>
      <c r="H215" s="13"/>
      <c r="I215" s="13">
        <v>1690.34</v>
      </c>
      <c r="J215" s="11" t="s">
        <v>287</v>
      </c>
      <c r="K215" s="11" t="s">
        <v>34</v>
      </c>
      <c r="L215" s="11" t="s">
        <v>63</v>
      </c>
      <c r="M215" s="18"/>
      <c r="O215" s="14">
        <f t="shared" si="9"/>
        <v>0</v>
      </c>
      <c r="Q215" s="13">
        <f t="shared" si="10"/>
        <v>191.94999999999982</v>
      </c>
      <c r="S215" s="13">
        <f t="shared" si="11"/>
        <v>1882.2899999999997</v>
      </c>
    </row>
    <row r="216" spans="2:19" s="10" customFormat="1" ht="12.75" customHeight="1">
      <c r="B216" s="11" t="s">
        <v>288</v>
      </c>
      <c r="C216" s="17"/>
      <c r="D216" s="12" t="s">
        <v>34</v>
      </c>
      <c r="E216" s="13">
        <v>14029.68</v>
      </c>
      <c r="F216" s="13"/>
      <c r="G216" s="13">
        <v>3717.57</v>
      </c>
      <c r="H216" s="13"/>
      <c r="I216" s="13">
        <v>3717.57</v>
      </c>
      <c r="J216" s="11" t="s">
        <v>288</v>
      </c>
      <c r="K216" s="11" t="s">
        <v>34</v>
      </c>
      <c r="L216" s="11" t="s">
        <v>66</v>
      </c>
      <c r="M216" s="18"/>
      <c r="O216" s="14">
        <f t="shared" si="9"/>
        <v>0</v>
      </c>
      <c r="Q216" s="13">
        <f>ROUND(E216/33,2)</f>
        <v>425.14</v>
      </c>
      <c r="S216" s="13">
        <f t="shared" si="11"/>
        <v>4142.71</v>
      </c>
    </row>
    <row r="217" spans="2:19" s="10" customFormat="1" ht="12.75" customHeight="1">
      <c r="B217" s="11" t="s">
        <v>289</v>
      </c>
      <c r="C217" s="15" t="s">
        <v>45</v>
      </c>
      <c r="D217" s="12" t="s">
        <v>34</v>
      </c>
      <c r="E217" s="13">
        <v>8512.7999999999993</v>
      </c>
      <c r="F217" s="13">
        <v>1870.46</v>
      </c>
      <c r="G217" s="13">
        <v>257.44000000000005</v>
      </c>
      <c r="H217" s="13"/>
      <c r="I217" s="13">
        <v>2127.9</v>
      </c>
      <c r="J217" s="11" t="s">
        <v>289</v>
      </c>
      <c r="K217" s="11" t="s">
        <v>34</v>
      </c>
      <c r="L217" s="11" t="s">
        <v>45</v>
      </c>
      <c r="M217" s="18"/>
      <c r="O217" s="14">
        <f t="shared" si="9"/>
        <v>0</v>
      </c>
      <c r="Q217" s="13">
        <f t="shared" si="10"/>
        <v>257.44000000000005</v>
      </c>
      <c r="S217" s="13">
        <f t="shared" si="11"/>
        <v>2385.34</v>
      </c>
    </row>
    <row r="218" spans="2:19" s="10" customFormat="1" ht="12.75" customHeight="1">
      <c r="B218" s="11" t="s">
        <v>290</v>
      </c>
      <c r="C218" s="15" t="s">
        <v>45</v>
      </c>
      <c r="D218" s="12" t="s">
        <v>34</v>
      </c>
      <c r="E218" s="13">
        <v>31985.52</v>
      </c>
      <c r="F218" s="13">
        <v>7541.63</v>
      </c>
      <c r="G218" s="13">
        <v>967.74000000000069</v>
      </c>
      <c r="H218" s="13"/>
      <c r="I218" s="13">
        <v>8509.3700000000008</v>
      </c>
      <c r="J218" s="11" t="s">
        <v>290</v>
      </c>
      <c r="K218" s="11" t="s">
        <v>34</v>
      </c>
      <c r="L218" s="11" t="s">
        <v>45</v>
      </c>
      <c r="M218" s="18"/>
      <c r="O218" s="14">
        <f t="shared" si="9"/>
        <v>0</v>
      </c>
      <c r="Q218" s="13">
        <f t="shared" si="10"/>
        <v>967.74000000000069</v>
      </c>
      <c r="S218" s="13">
        <f t="shared" si="11"/>
        <v>9477.11</v>
      </c>
    </row>
    <row r="219" spans="2:19" s="10" customFormat="1" ht="12.75" customHeight="1">
      <c r="B219" s="11" t="s">
        <v>291</v>
      </c>
      <c r="C219" s="15" t="s">
        <v>45</v>
      </c>
      <c r="D219" s="12" t="s">
        <v>34</v>
      </c>
      <c r="E219" s="13">
        <v>8795.23</v>
      </c>
      <c r="F219" s="13">
        <v>1828.7</v>
      </c>
      <c r="G219" s="13">
        <v>265.95000000000005</v>
      </c>
      <c r="H219" s="13"/>
      <c r="I219" s="13">
        <v>2094.65</v>
      </c>
      <c r="J219" s="11" t="s">
        <v>291</v>
      </c>
      <c r="K219" s="11" t="s">
        <v>34</v>
      </c>
      <c r="L219" s="11" t="s">
        <v>45</v>
      </c>
      <c r="M219" s="18"/>
      <c r="O219" s="14">
        <f t="shared" si="9"/>
        <v>0</v>
      </c>
      <c r="Q219" s="13">
        <f t="shared" si="10"/>
        <v>265.95000000000005</v>
      </c>
      <c r="S219" s="13">
        <f t="shared" si="11"/>
        <v>2360.6000000000004</v>
      </c>
    </row>
    <row r="220" spans="2:19" s="10" customFormat="1" ht="12.75" customHeight="1">
      <c r="B220" s="11" t="s">
        <v>292</v>
      </c>
      <c r="C220" s="15" t="s">
        <v>59</v>
      </c>
      <c r="D220" s="12" t="s">
        <v>37</v>
      </c>
      <c r="E220" s="13">
        <v>15607.27</v>
      </c>
      <c r="F220" s="13">
        <v>3245.26</v>
      </c>
      <c r="G220" s="13">
        <v>471.98999999999978</v>
      </c>
      <c r="H220" s="13"/>
      <c r="I220" s="13">
        <v>3717.25</v>
      </c>
      <c r="J220" s="11" t="s">
        <v>292</v>
      </c>
      <c r="K220" s="11" t="s">
        <v>37</v>
      </c>
      <c r="L220" s="11" t="s">
        <v>59</v>
      </c>
      <c r="M220" s="18"/>
      <c r="O220" s="14">
        <f t="shared" si="9"/>
        <v>0</v>
      </c>
      <c r="Q220" s="13">
        <f t="shared" si="10"/>
        <v>471.98999999999978</v>
      </c>
      <c r="S220" s="13">
        <f t="shared" si="11"/>
        <v>4189.24</v>
      </c>
    </row>
    <row r="221" spans="2:19" s="10" customFormat="1" ht="12.75" customHeight="1">
      <c r="B221" s="11" t="s">
        <v>293</v>
      </c>
      <c r="C221" s="17"/>
      <c r="D221" s="12" t="s">
        <v>34</v>
      </c>
      <c r="E221" s="13">
        <v>6276.72</v>
      </c>
      <c r="F221" s="13"/>
      <c r="G221" s="13">
        <v>1654.8</v>
      </c>
      <c r="H221" s="13"/>
      <c r="I221" s="13">
        <v>1654.8</v>
      </c>
      <c r="J221" s="11" t="s">
        <v>293</v>
      </c>
      <c r="K221" s="11" t="s">
        <v>34</v>
      </c>
      <c r="L221" s="11" t="s">
        <v>33</v>
      </c>
      <c r="M221" s="18"/>
      <c r="O221" s="14">
        <f t="shared" si="9"/>
        <v>0</v>
      </c>
      <c r="Q221" s="13">
        <f>ROUND(E221/33,2)</f>
        <v>190.2</v>
      </c>
      <c r="S221" s="13">
        <f t="shared" si="11"/>
        <v>1845</v>
      </c>
    </row>
    <row r="222" spans="2:19" s="10" customFormat="1" ht="12.75" customHeight="1">
      <c r="B222" s="11" t="s">
        <v>294</v>
      </c>
      <c r="C222" s="15" t="s">
        <v>59</v>
      </c>
      <c r="D222" s="12" t="s">
        <v>37</v>
      </c>
      <c r="E222" s="13">
        <v>6054.19</v>
      </c>
      <c r="F222" s="13">
        <v>1411.6</v>
      </c>
      <c r="G222" s="13">
        <v>183.04000000000019</v>
      </c>
      <c r="H222" s="13"/>
      <c r="I222" s="13">
        <v>1594.64</v>
      </c>
      <c r="J222" s="11" t="s">
        <v>294</v>
      </c>
      <c r="K222" s="11" t="s">
        <v>37</v>
      </c>
      <c r="L222" s="11" t="s">
        <v>59</v>
      </c>
      <c r="M222" s="18"/>
      <c r="O222" s="14">
        <f t="shared" si="9"/>
        <v>0</v>
      </c>
      <c r="Q222" s="13">
        <f t="shared" si="10"/>
        <v>183.04000000000019</v>
      </c>
      <c r="S222" s="13">
        <f t="shared" si="11"/>
        <v>1777.6800000000003</v>
      </c>
    </row>
    <row r="223" spans="2:19" s="10" customFormat="1" ht="12.75" customHeight="1">
      <c r="B223" s="11" t="s">
        <v>295</v>
      </c>
      <c r="C223" s="15" t="s">
        <v>59</v>
      </c>
      <c r="D223" s="12" t="s">
        <v>37</v>
      </c>
      <c r="E223" s="13">
        <v>8406.23</v>
      </c>
      <c r="F223" s="13">
        <v>1945.57</v>
      </c>
      <c r="G223" s="13">
        <v>254.25000000000023</v>
      </c>
      <c r="H223" s="13"/>
      <c r="I223" s="13">
        <v>2199.8200000000002</v>
      </c>
      <c r="J223" s="11" t="s">
        <v>295</v>
      </c>
      <c r="K223" s="11" t="s">
        <v>37</v>
      </c>
      <c r="L223" s="11" t="s">
        <v>59</v>
      </c>
      <c r="M223" s="18"/>
      <c r="O223" s="14">
        <f t="shared" si="9"/>
        <v>0</v>
      </c>
      <c r="Q223" s="13">
        <f t="shared" si="10"/>
        <v>254.25000000000023</v>
      </c>
      <c r="S223" s="13">
        <f t="shared" si="11"/>
        <v>2454.0700000000006</v>
      </c>
    </row>
    <row r="224" spans="2:19" s="10" customFormat="1" ht="12.75" customHeight="1">
      <c r="B224" s="11" t="s">
        <v>296</v>
      </c>
      <c r="C224" s="15" t="s">
        <v>45</v>
      </c>
      <c r="D224" s="12" t="s">
        <v>34</v>
      </c>
      <c r="E224" s="13">
        <v>16731.02</v>
      </c>
      <c r="F224" s="13">
        <v>3292.82</v>
      </c>
      <c r="G224" s="13">
        <v>505.94000000000005</v>
      </c>
      <c r="H224" s="13"/>
      <c r="I224" s="13">
        <v>3798.76</v>
      </c>
      <c r="J224" s="11" t="s">
        <v>296</v>
      </c>
      <c r="K224" s="11" t="s">
        <v>34</v>
      </c>
      <c r="L224" s="11" t="s">
        <v>45</v>
      </c>
      <c r="M224" s="18"/>
      <c r="O224" s="14">
        <f t="shared" si="9"/>
        <v>0</v>
      </c>
      <c r="Q224" s="13">
        <f t="shared" si="10"/>
        <v>505.94000000000005</v>
      </c>
      <c r="S224" s="13">
        <f t="shared" si="11"/>
        <v>4304.7000000000007</v>
      </c>
    </row>
    <row r="225" spans="2:19" s="10" customFormat="1" ht="12.75" customHeight="1">
      <c r="B225" s="11" t="s">
        <v>297</v>
      </c>
      <c r="C225" s="15" t="s">
        <v>45</v>
      </c>
      <c r="D225" s="12" t="s">
        <v>34</v>
      </c>
      <c r="E225" s="13">
        <v>13589.63</v>
      </c>
      <c r="F225" s="13">
        <v>2690.71</v>
      </c>
      <c r="G225" s="13">
        <v>410.96000000000004</v>
      </c>
      <c r="H225" s="13"/>
      <c r="I225" s="13">
        <v>3101.67</v>
      </c>
      <c r="J225" s="11" t="s">
        <v>297</v>
      </c>
      <c r="K225" s="11" t="s">
        <v>34</v>
      </c>
      <c r="L225" s="11" t="s">
        <v>45</v>
      </c>
      <c r="M225" s="18"/>
      <c r="O225" s="14">
        <f t="shared" si="9"/>
        <v>0</v>
      </c>
      <c r="Q225" s="13">
        <f t="shared" si="10"/>
        <v>410.96000000000004</v>
      </c>
      <c r="S225" s="13">
        <f t="shared" si="11"/>
        <v>3512.63</v>
      </c>
    </row>
    <row r="226" spans="2:19" s="10" customFormat="1" ht="12.75" customHeight="1">
      <c r="B226" s="11" t="s">
        <v>298</v>
      </c>
      <c r="C226" s="15" t="s">
        <v>45</v>
      </c>
      <c r="D226" s="12" t="s">
        <v>34</v>
      </c>
      <c r="E226" s="13">
        <v>15822.32</v>
      </c>
      <c r="F226" s="13">
        <v>3505.52</v>
      </c>
      <c r="G226" s="13">
        <v>478.59000000000015</v>
      </c>
      <c r="H226" s="13"/>
      <c r="I226" s="13">
        <v>3984.11</v>
      </c>
      <c r="J226" s="11" t="s">
        <v>298</v>
      </c>
      <c r="K226" s="11" t="s">
        <v>34</v>
      </c>
      <c r="L226" s="11" t="s">
        <v>45</v>
      </c>
      <c r="M226" s="18"/>
      <c r="O226" s="14">
        <f t="shared" si="9"/>
        <v>0</v>
      </c>
      <c r="Q226" s="13">
        <f t="shared" si="10"/>
        <v>478.59000000000015</v>
      </c>
      <c r="S226" s="13">
        <f t="shared" si="11"/>
        <v>4462.7000000000007</v>
      </c>
    </row>
    <row r="227" spans="2:19" s="10" customFormat="1" ht="12.75" customHeight="1">
      <c r="B227" s="11" t="s">
        <v>299</v>
      </c>
      <c r="C227" s="17"/>
      <c r="D227" s="12" t="s">
        <v>34</v>
      </c>
      <c r="E227" s="13">
        <v>20420.5</v>
      </c>
      <c r="F227" s="13"/>
      <c r="G227" s="13">
        <v>5290.61</v>
      </c>
      <c r="H227" s="13"/>
      <c r="I227" s="13">
        <v>5290.61</v>
      </c>
      <c r="J227" s="11" t="s">
        <v>299</v>
      </c>
      <c r="K227" s="11" t="s">
        <v>34</v>
      </c>
      <c r="L227" s="11" t="s">
        <v>33</v>
      </c>
      <c r="M227" s="18"/>
      <c r="O227" s="14">
        <f t="shared" si="9"/>
        <v>0</v>
      </c>
      <c r="Q227" s="13">
        <f>ROUND(E227/33,2)</f>
        <v>618.79999999999995</v>
      </c>
      <c r="S227" s="13">
        <f t="shared" si="11"/>
        <v>5909.41</v>
      </c>
    </row>
    <row r="228" spans="2:19" s="10" customFormat="1" ht="12.75" customHeight="1">
      <c r="B228" s="11" t="s">
        <v>300</v>
      </c>
      <c r="C228" s="15" t="s">
        <v>45</v>
      </c>
      <c r="D228" s="12" t="s">
        <v>34</v>
      </c>
      <c r="E228" s="13">
        <v>18586.439999999999</v>
      </c>
      <c r="F228" s="13">
        <v>4301.99</v>
      </c>
      <c r="G228" s="13">
        <v>562.22000000000025</v>
      </c>
      <c r="H228" s="13"/>
      <c r="I228" s="13">
        <v>4864.21</v>
      </c>
      <c r="J228" s="11" t="s">
        <v>300</v>
      </c>
      <c r="K228" s="11" t="s">
        <v>34</v>
      </c>
      <c r="L228" s="11" t="s">
        <v>45</v>
      </c>
      <c r="M228" s="18"/>
      <c r="O228" s="14">
        <f t="shared" si="9"/>
        <v>0</v>
      </c>
      <c r="Q228" s="13">
        <f t="shared" si="10"/>
        <v>562.22000000000025</v>
      </c>
      <c r="S228" s="13">
        <f t="shared" si="11"/>
        <v>5426.43</v>
      </c>
    </row>
    <row r="229" spans="2:19" s="10" customFormat="1" ht="12.75" customHeight="1">
      <c r="B229" s="11" t="s">
        <v>301</v>
      </c>
      <c r="C229" s="15" t="s">
        <v>49</v>
      </c>
      <c r="D229" s="12" t="s">
        <v>40</v>
      </c>
      <c r="E229" s="13">
        <v>10727.33</v>
      </c>
      <c r="F229" s="13">
        <v>2471.94</v>
      </c>
      <c r="G229" s="13">
        <v>324.40000000000009</v>
      </c>
      <c r="H229" s="13"/>
      <c r="I229" s="13">
        <v>2796.34</v>
      </c>
      <c r="J229" s="11" t="s">
        <v>301</v>
      </c>
      <c r="K229" s="11" t="s">
        <v>40</v>
      </c>
      <c r="L229" s="11" t="s">
        <v>49</v>
      </c>
      <c r="M229" s="18"/>
      <c r="O229" s="14">
        <f t="shared" si="9"/>
        <v>0</v>
      </c>
      <c r="Q229" s="13">
        <f t="shared" si="10"/>
        <v>324.40000000000009</v>
      </c>
      <c r="S229" s="13">
        <f t="shared" si="11"/>
        <v>3120.7400000000002</v>
      </c>
    </row>
    <row r="230" spans="2:19" s="10" customFormat="1" ht="12.75" customHeight="1">
      <c r="B230" s="11" t="s">
        <v>302</v>
      </c>
      <c r="C230" s="15" t="s">
        <v>45</v>
      </c>
      <c r="D230" s="12" t="s">
        <v>34</v>
      </c>
      <c r="E230" s="13">
        <v>49826.080000000002</v>
      </c>
      <c r="F230" s="13">
        <v>10639.42</v>
      </c>
      <c r="G230" s="13">
        <v>1506.8799999999992</v>
      </c>
      <c r="H230" s="13"/>
      <c r="I230" s="13">
        <v>12146.3</v>
      </c>
      <c r="J230" s="11" t="s">
        <v>302</v>
      </c>
      <c r="K230" s="11" t="s">
        <v>34</v>
      </c>
      <c r="L230" s="11" t="s">
        <v>45</v>
      </c>
      <c r="M230" s="18"/>
      <c r="O230" s="14">
        <f t="shared" si="9"/>
        <v>0</v>
      </c>
      <c r="Q230" s="13">
        <f t="shared" si="10"/>
        <v>1506.8799999999992</v>
      </c>
      <c r="S230" s="13">
        <f t="shared" si="11"/>
        <v>13653.179999999998</v>
      </c>
    </row>
    <row r="231" spans="2:19" s="10" customFormat="1" ht="12.75" customHeight="1">
      <c r="B231" s="11" t="s">
        <v>303</v>
      </c>
      <c r="C231" s="15" t="s">
        <v>49</v>
      </c>
      <c r="D231" s="12" t="s">
        <v>40</v>
      </c>
      <c r="E231" s="13">
        <v>149968.51999999999</v>
      </c>
      <c r="F231" s="13">
        <v>33326.11</v>
      </c>
      <c r="G231" s="13">
        <v>4534.9199999999983</v>
      </c>
      <c r="H231" s="13"/>
      <c r="I231" s="13">
        <v>37861.03</v>
      </c>
      <c r="J231" s="11" t="s">
        <v>303</v>
      </c>
      <c r="K231" s="11" t="s">
        <v>40</v>
      </c>
      <c r="L231" s="11" t="s">
        <v>49</v>
      </c>
      <c r="M231" s="18"/>
      <c r="O231" s="14">
        <f t="shared" si="9"/>
        <v>0</v>
      </c>
      <c r="Q231" s="13">
        <f t="shared" si="10"/>
        <v>4534.9199999999983</v>
      </c>
      <c r="S231" s="13">
        <f t="shared" si="11"/>
        <v>42395.95</v>
      </c>
    </row>
    <row r="232" spans="2:19" s="10" customFormat="1" ht="12.75" customHeight="1">
      <c r="B232" s="11" t="s">
        <v>304</v>
      </c>
      <c r="C232" s="15" t="s">
        <v>51</v>
      </c>
      <c r="D232" s="12" t="s">
        <v>43</v>
      </c>
      <c r="E232" s="13">
        <v>60662.94</v>
      </c>
      <c r="F232" s="13">
        <v>13480.42</v>
      </c>
      <c r="G232" s="13">
        <v>1834.3600000000006</v>
      </c>
      <c r="H232" s="13"/>
      <c r="I232" s="13">
        <v>15314.78</v>
      </c>
      <c r="J232" s="11" t="s">
        <v>304</v>
      </c>
      <c r="K232" s="11" t="s">
        <v>43</v>
      </c>
      <c r="L232" s="11" t="s">
        <v>51</v>
      </c>
      <c r="M232" s="18"/>
      <c r="O232" s="14">
        <f t="shared" si="9"/>
        <v>0</v>
      </c>
      <c r="Q232" s="13">
        <f t="shared" si="10"/>
        <v>1834.3600000000006</v>
      </c>
      <c r="S232" s="13">
        <f t="shared" si="11"/>
        <v>17149.14</v>
      </c>
    </row>
    <row r="233" spans="2:19" s="10" customFormat="1" ht="12.75" customHeight="1">
      <c r="B233" s="11" t="s">
        <v>305</v>
      </c>
      <c r="C233" s="15" t="s">
        <v>59</v>
      </c>
      <c r="D233" s="12" t="s">
        <v>37</v>
      </c>
      <c r="E233" s="13">
        <v>15035.32</v>
      </c>
      <c r="F233" s="13">
        <v>3303.9</v>
      </c>
      <c r="G233" s="13">
        <v>454.67999999999984</v>
      </c>
      <c r="H233" s="13"/>
      <c r="I233" s="13">
        <v>3758.58</v>
      </c>
      <c r="J233" s="11" t="s">
        <v>305</v>
      </c>
      <c r="K233" s="11" t="s">
        <v>37</v>
      </c>
      <c r="L233" s="11" t="s">
        <v>59</v>
      </c>
      <c r="M233" s="18"/>
      <c r="O233" s="14">
        <f t="shared" si="9"/>
        <v>0</v>
      </c>
      <c r="Q233" s="13">
        <f t="shared" si="10"/>
        <v>454.67999999999984</v>
      </c>
      <c r="S233" s="13">
        <f t="shared" si="11"/>
        <v>4213.26</v>
      </c>
    </row>
    <row r="234" spans="2:19" s="10" customFormat="1" ht="12.75" customHeight="1">
      <c r="B234" s="11" t="s">
        <v>306</v>
      </c>
      <c r="C234" s="15" t="s">
        <v>45</v>
      </c>
      <c r="D234" s="12" t="s">
        <v>34</v>
      </c>
      <c r="E234" s="13">
        <v>25736.15</v>
      </c>
      <c r="F234" s="13">
        <v>5883.48</v>
      </c>
      <c r="G234" s="13">
        <v>778.32000000000062</v>
      </c>
      <c r="H234" s="13"/>
      <c r="I234" s="13">
        <v>6661.8</v>
      </c>
      <c r="J234" s="11" t="s">
        <v>306</v>
      </c>
      <c r="K234" s="11" t="s">
        <v>34</v>
      </c>
      <c r="L234" s="11" t="s">
        <v>45</v>
      </c>
      <c r="M234" s="18"/>
      <c r="O234" s="14">
        <f t="shared" si="9"/>
        <v>0</v>
      </c>
      <c r="Q234" s="13">
        <f t="shared" si="10"/>
        <v>778.32000000000062</v>
      </c>
      <c r="S234" s="13">
        <f t="shared" si="11"/>
        <v>7440.1200000000008</v>
      </c>
    </row>
    <row r="235" spans="2:19" s="10" customFormat="1" ht="12.75" customHeight="1">
      <c r="B235" s="11" t="s">
        <v>307</v>
      </c>
      <c r="C235" s="15" t="s">
        <v>59</v>
      </c>
      <c r="D235" s="12" t="s">
        <v>37</v>
      </c>
      <c r="E235" s="13">
        <v>15721.46</v>
      </c>
      <c r="F235" s="13">
        <v>3593.95</v>
      </c>
      <c r="G235" s="13">
        <v>475.43000000000029</v>
      </c>
      <c r="H235" s="13"/>
      <c r="I235" s="13">
        <v>4069.38</v>
      </c>
      <c r="J235" s="11" t="s">
        <v>307</v>
      </c>
      <c r="K235" s="11" t="s">
        <v>37</v>
      </c>
      <c r="L235" s="11" t="s">
        <v>59</v>
      </c>
      <c r="M235" s="18"/>
      <c r="O235" s="14">
        <f t="shared" si="9"/>
        <v>0</v>
      </c>
      <c r="Q235" s="13">
        <f t="shared" si="10"/>
        <v>475.43000000000029</v>
      </c>
      <c r="S235" s="13">
        <f t="shared" si="11"/>
        <v>4544.8100000000004</v>
      </c>
    </row>
    <row r="236" spans="2:19" s="10" customFormat="1" ht="12.75" customHeight="1">
      <c r="B236" s="11" t="s">
        <v>308</v>
      </c>
      <c r="C236" s="15" t="s">
        <v>45</v>
      </c>
      <c r="D236" s="12" t="s">
        <v>34</v>
      </c>
      <c r="E236" s="13">
        <v>7607.72</v>
      </c>
      <c r="F236" s="13">
        <v>1720.94</v>
      </c>
      <c r="G236" s="13">
        <v>230.05999999999995</v>
      </c>
      <c r="H236" s="13"/>
      <c r="I236" s="13">
        <v>1951</v>
      </c>
      <c r="J236" s="11" t="s">
        <v>308</v>
      </c>
      <c r="K236" s="11" t="s">
        <v>34</v>
      </c>
      <c r="L236" s="11" t="s">
        <v>45</v>
      </c>
      <c r="M236" s="18"/>
      <c r="O236" s="14">
        <f t="shared" si="9"/>
        <v>0</v>
      </c>
      <c r="Q236" s="13">
        <f t="shared" si="10"/>
        <v>230.05999999999995</v>
      </c>
      <c r="S236" s="13">
        <f t="shared" si="11"/>
        <v>2181.06</v>
      </c>
    </row>
    <row r="237" spans="2:19" s="10" customFormat="1" ht="12.75" customHeight="1">
      <c r="B237" s="11" t="s">
        <v>309</v>
      </c>
      <c r="C237" s="15" t="s">
        <v>45</v>
      </c>
      <c r="D237" s="12" t="s">
        <v>34</v>
      </c>
      <c r="E237" s="13">
        <v>9559.0400000000009</v>
      </c>
      <c r="F237" s="13">
        <v>2180.42</v>
      </c>
      <c r="G237" s="13">
        <v>289.09999999999991</v>
      </c>
      <c r="H237" s="13"/>
      <c r="I237" s="13">
        <v>2469.52</v>
      </c>
      <c r="J237" s="11" t="s">
        <v>309</v>
      </c>
      <c r="K237" s="11" t="s">
        <v>34</v>
      </c>
      <c r="L237" s="11" t="s">
        <v>45</v>
      </c>
      <c r="M237" s="18"/>
      <c r="O237" s="14">
        <f t="shared" si="9"/>
        <v>0</v>
      </c>
      <c r="Q237" s="13">
        <f t="shared" si="10"/>
        <v>289.09999999999991</v>
      </c>
      <c r="S237" s="13">
        <f t="shared" si="11"/>
        <v>2758.62</v>
      </c>
    </row>
    <row r="238" spans="2:19" s="10" customFormat="1" ht="12.75" customHeight="1">
      <c r="B238" s="11" t="s">
        <v>310</v>
      </c>
      <c r="C238" s="15" t="s">
        <v>45</v>
      </c>
      <c r="D238" s="12" t="s">
        <v>34</v>
      </c>
      <c r="E238" s="13">
        <v>6850.97</v>
      </c>
      <c r="F238" s="13">
        <v>1522.89</v>
      </c>
      <c r="G238" s="13">
        <v>207.14999999999986</v>
      </c>
      <c r="H238" s="13"/>
      <c r="I238" s="13">
        <v>1730.04</v>
      </c>
      <c r="J238" s="11" t="s">
        <v>310</v>
      </c>
      <c r="K238" s="11" t="s">
        <v>34</v>
      </c>
      <c r="L238" s="11" t="s">
        <v>45</v>
      </c>
      <c r="M238" s="18"/>
      <c r="O238" s="14">
        <f t="shared" si="9"/>
        <v>0</v>
      </c>
      <c r="Q238" s="13">
        <f t="shared" si="10"/>
        <v>207.14999999999986</v>
      </c>
      <c r="S238" s="13">
        <f t="shared" si="11"/>
        <v>1937.1899999999998</v>
      </c>
    </row>
    <row r="239" spans="2:19" s="10" customFormat="1" ht="12.75" customHeight="1">
      <c r="B239" s="11" t="s">
        <v>311</v>
      </c>
      <c r="C239" s="15" t="s">
        <v>45</v>
      </c>
      <c r="D239" s="12" t="s">
        <v>34</v>
      </c>
      <c r="E239" s="13">
        <v>19188.849999999999</v>
      </c>
      <c r="F239" s="13">
        <v>4297.28</v>
      </c>
      <c r="G239" s="13">
        <v>580.36000000000058</v>
      </c>
      <c r="H239" s="13"/>
      <c r="I239" s="13">
        <v>4877.6400000000003</v>
      </c>
      <c r="J239" s="11" t="s">
        <v>311</v>
      </c>
      <c r="K239" s="11" t="s">
        <v>34</v>
      </c>
      <c r="L239" s="11" t="s">
        <v>45</v>
      </c>
      <c r="M239" s="18"/>
      <c r="O239" s="14">
        <f t="shared" si="9"/>
        <v>0</v>
      </c>
      <c r="Q239" s="13">
        <f t="shared" si="10"/>
        <v>580.36000000000058</v>
      </c>
      <c r="S239" s="13">
        <f t="shared" si="11"/>
        <v>5458.0000000000009</v>
      </c>
    </row>
    <row r="240" spans="2:19" s="10" customFormat="1" ht="12.75" customHeight="1">
      <c r="B240" s="11" t="s">
        <v>312</v>
      </c>
      <c r="C240" s="15" t="s">
        <v>45</v>
      </c>
      <c r="D240" s="12" t="s">
        <v>34</v>
      </c>
      <c r="E240" s="13">
        <v>5793.49</v>
      </c>
      <c r="F240" s="13">
        <v>1307.47</v>
      </c>
      <c r="G240" s="13">
        <v>175.18000000000006</v>
      </c>
      <c r="H240" s="13"/>
      <c r="I240" s="13">
        <v>1482.65</v>
      </c>
      <c r="J240" s="11" t="s">
        <v>312</v>
      </c>
      <c r="K240" s="11" t="s">
        <v>34</v>
      </c>
      <c r="L240" s="11" t="s">
        <v>45</v>
      </c>
      <c r="M240" s="18"/>
      <c r="O240" s="14">
        <f t="shared" si="9"/>
        <v>0</v>
      </c>
      <c r="Q240" s="13">
        <f t="shared" si="10"/>
        <v>175.18000000000006</v>
      </c>
      <c r="S240" s="13">
        <f t="shared" si="11"/>
        <v>1657.8300000000002</v>
      </c>
    </row>
    <row r="241" spans="2:19" s="10" customFormat="1" ht="12.75" customHeight="1">
      <c r="B241" s="11" t="s">
        <v>313</v>
      </c>
      <c r="C241" s="15" t="s">
        <v>45</v>
      </c>
      <c r="D241" s="12" t="s">
        <v>34</v>
      </c>
      <c r="E241" s="13">
        <v>12942.17</v>
      </c>
      <c r="F241" s="13">
        <v>2918.6</v>
      </c>
      <c r="G241" s="13">
        <v>391.49000000000024</v>
      </c>
      <c r="H241" s="13"/>
      <c r="I241" s="13">
        <v>3310.09</v>
      </c>
      <c r="J241" s="11" t="s">
        <v>313</v>
      </c>
      <c r="K241" s="11" t="s">
        <v>34</v>
      </c>
      <c r="L241" s="11" t="s">
        <v>45</v>
      </c>
      <c r="M241" s="18"/>
      <c r="O241" s="14">
        <f t="shared" si="9"/>
        <v>0</v>
      </c>
      <c r="Q241" s="13">
        <f t="shared" si="10"/>
        <v>391.49000000000024</v>
      </c>
      <c r="S241" s="13">
        <f t="shared" si="11"/>
        <v>3701.5800000000004</v>
      </c>
    </row>
    <row r="242" spans="2:19" s="10" customFormat="1" ht="12.75" customHeight="1">
      <c r="B242" s="11" t="s">
        <v>314</v>
      </c>
      <c r="C242" s="15" t="s">
        <v>59</v>
      </c>
      <c r="D242" s="12" t="s">
        <v>37</v>
      </c>
      <c r="E242" s="13">
        <v>9943.5400000000009</v>
      </c>
      <c r="F242" s="13">
        <v>2242.3200000000002</v>
      </c>
      <c r="G242" s="13">
        <v>300.73999999999978</v>
      </c>
      <c r="H242" s="13"/>
      <c r="I242" s="13">
        <v>2543.06</v>
      </c>
      <c r="J242" s="11" t="s">
        <v>314</v>
      </c>
      <c r="K242" s="11" t="s">
        <v>37</v>
      </c>
      <c r="L242" s="11" t="s">
        <v>59</v>
      </c>
      <c r="M242" s="18"/>
      <c r="O242" s="14">
        <f t="shared" si="9"/>
        <v>0</v>
      </c>
      <c r="Q242" s="13">
        <f t="shared" si="10"/>
        <v>300.73999999999978</v>
      </c>
      <c r="S242" s="13">
        <f t="shared" si="11"/>
        <v>2843.7999999999997</v>
      </c>
    </row>
    <row r="243" spans="2:19" s="10" customFormat="1" ht="12.75" customHeight="1">
      <c r="B243" s="11" t="s">
        <v>315</v>
      </c>
      <c r="C243" s="17"/>
      <c r="D243" s="12" t="s">
        <v>40</v>
      </c>
      <c r="E243" s="13">
        <v>8261.4</v>
      </c>
      <c r="F243" s="13"/>
      <c r="G243" s="13">
        <v>2136.29</v>
      </c>
      <c r="H243" s="13"/>
      <c r="I243" s="13">
        <v>2136.29</v>
      </c>
      <c r="J243" s="11" t="s">
        <v>315</v>
      </c>
      <c r="K243" s="11" t="s">
        <v>40</v>
      </c>
      <c r="L243" s="11" t="s">
        <v>39</v>
      </c>
      <c r="M243" s="18"/>
      <c r="O243" s="14">
        <f t="shared" si="9"/>
        <v>0</v>
      </c>
      <c r="Q243" s="13">
        <f>ROUND(E243/33,2)</f>
        <v>250.35</v>
      </c>
      <c r="S243" s="13">
        <f t="shared" si="11"/>
        <v>2386.64</v>
      </c>
    </row>
    <row r="244" spans="2:19" s="10" customFormat="1" ht="12.75" customHeight="1">
      <c r="B244" s="11" t="s">
        <v>316</v>
      </c>
      <c r="C244" s="15" t="s">
        <v>45</v>
      </c>
      <c r="D244" s="12" t="s">
        <v>34</v>
      </c>
      <c r="E244" s="13">
        <v>16636.38</v>
      </c>
      <c r="F244" s="13">
        <v>3782.17</v>
      </c>
      <c r="G244" s="13">
        <v>503.19999999999982</v>
      </c>
      <c r="H244" s="13"/>
      <c r="I244" s="13">
        <v>4285.37</v>
      </c>
      <c r="J244" s="11" t="s">
        <v>316</v>
      </c>
      <c r="K244" s="11" t="s">
        <v>34</v>
      </c>
      <c r="L244" s="11" t="s">
        <v>45</v>
      </c>
      <c r="M244" s="18"/>
      <c r="O244" s="14">
        <f t="shared" si="9"/>
        <v>0</v>
      </c>
      <c r="Q244" s="13">
        <f t="shared" si="10"/>
        <v>503.19999999999982</v>
      </c>
      <c r="S244" s="13">
        <f t="shared" si="11"/>
        <v>4788.57</v>
      </c>
    </row>
    <row r="245" spans="2:19" s="10" customFormat="1" ht="12.75" customHeight="1">
      <c r="B245" s="11" t="s">
        <v>317</v>
      </c>
      <c r="C245" s="15" t="s">
        <v>59</v>
      </c>
      <c r="D245" s="12" t="s">
        <v>37</v>
      </c>
      <c r="E245" s="13">
        <v>12915.32</v>
      </c>
      <c r="F245" s="13">
        <v>2936.1</v>
      </c>
      <c r="G245" s="13">
        <v>390.61000000000013</v>
      </c>
      <c r="H245" s="13"/>
      <c r="I245" s="13">
        <v>3326.71</v>
      </c>
      <c r="J245" s="11" t="s">
        <v>317</v>
      </c>
      <c r="K245" s="11" t="s">
        <v>37</v>
      </c>
      <c r="L245" s="11" t="s">
        <v>59</v>
      </c>
      <c r="M245" s="18"/>
      <c r="O245" s="14">
        <f t="shared" si="9"/>
        <v>0</v>
      </c>
      <c r="Q245" s="13">
        <f t="shared" si="10"/>
        <v>390.61000000000013</v>
      </c>
      <c r="S245" s="13">
        <f t="shared" si="11"/>
        <v>3717.32</v>
      </c>
    </row>
    <row r="246" spans="2:19" s="10" customFormat="1" ht="12.75" customHeight="1">
      <c r="B246" s="11" t="s">
        <v>318</v>
      </c>
      <c r="C246" s="15" t="s">
        <v>45</v>
      </c>
      <c r="D246" s="12" t="s">
        <v>34</v>
      </c>
      <c r="E246" s="13">
        <v>11655.4</v>
      </c>
      <c r="F246" s="13">
        <v>1864.75</v>
      </c>
      <c r="G246" s="13">
        <v>352.40999999999985</v>
      </c>
      <c r="H246" s="13"/>
      <c r="I246" s="13">
        <v>2217.16</v>
      </c>
      <c r="J246" s="11" t="s">
        <v>318</v>
      </c>
      <c r="K246" s="11" t="s">
        <v>34</v>
      </c>
      <c r="L246" s="11" t="s">
        <v>45</v>
      </c>
      <c r="M246" s="18"/>
      <c r="O246" s="14">
        <f t="shared" si="9"/>
        <v>0</v>
      </c>
      <c r="Q246" s="13">
        <f t="shared" si="10"/>
        <v>352.40999999999985</v>
      </c>
      <c r="S246" s="13">
        <f t="shared" si="11"/>
        <v>2569.5699999999997</v>
      </c>
    </row>
    <row r="247" spans="2:19" s="10" customFormat="1" ht="12.75" customHeight="1">
      <c r="B247" s="11" t="s">
        <v>319</v>
      </c>
      <c r="C247" s="15" t="s">
        <v>45</v>
      </c>
      <c r="D247" s="12" t="s">
        <v>34</v>
      </c>
      <c r="E247" s="13">
        <v>37196.720000000001</v>
      </c>
      <c r="F247" s="13">
        <v>8370.2999999999993</v>
      </c>
      <c r="G247" s="13">
        <v>1124.880000000001</v>
      </c>
      <c r="H247" s="13"/>
      <c r="I247" s="13">
        <v>9495.18</v>
      </c>
      <c r="J247" s="11" t="s">
        <v>319</v>
      </c>
      <c r="K247" s="11" t="s">
        <v>34</v>
      </c>
      <c r="L247" s="11" t="s">
        <v>45</v>
      </c>
      <c r="M247" s="18"/>
      <c r="O247" s="14">
        <f t="shared" si="9"/>
        <v>0</v>
      </c>
      <c r="Q247" s="13">
        <f t="shared" si="10"/>
        <v>1124.880000000001</v>
      </c>
      <c r="S247" s="13">
        <f t="shared" si="11"/>
        <v>10620.060000000001</v>
      </c>
    </row>
    <row r="248" spans="2:19" s="10" customFormat="1" ht="12.75" customHeight="1">
      <c r="B248" s="11" t="s">
        <v>320</v>
      </c>
      <c r="C248" s="15" t="s">
        <v>59</v>
      </c>
      <c r="D248" s="12" t="s">
        <v>37</v>
      </c>
      <c r="E248" s="13">
        <v>12425.69</v>
      </c>
      <c r="F248" s="13">
        <v>2795.95</v>
      </c>
      <c r="G248" s="13">
        <v>375.73</v>
      </c>
      <c r="H248" s="13"/>
      <c r="I248" s="13">
        <v>3171.68</v>
      </c>
      <c r="J248" s="11" t="s">
        <v>320</v>
      </c>
      <c r="K248" s="11" t="s">
        <v>37</v>
      </c>
      <c r="L248" s="11" t="s">
        <v>59</v>
      </c>
      <c r="M248" s="18"/>
      <c r="O248" s="14">
        <f t="shared" si="9"/>
        <v>0</v>
      </c>
      <c r="Q248" s="13">
        <f t="shared" si="10"/>
        <v>375.73</v>
      </c>
      <c r="S248" s="13">
        <f t="shared" si="11"/>
        <v>3547.41</v>
      </c>
    </row>
    <row r="249" spans="2:19" s="10" customFormat="1" ht="12.75" customHeight="1">
      <c r="B249" s="11" t="s">
        <v>321</v>
      </c>
      <c r="C249" s="15" t="s">
        <v>45</v>
      </c>
      <c r="D249" s="12" t="s">
        <v>34</v>
      </c>
      <c r="E249" s="13">
        <v>24338.99</v>
      </c>
      <c r="F249" s="13">
        <v>4898.25</v>
      </c>
      <c r="G249" s="13">
        <v>736.09000000000015</v>
      </c>
      <c r="H249" s="13"/>
      <c r="I249" s="13">
        <v>5634.34</v>
      </c>
      <c r="J249" s="11" t="s">
        <v>321</v>
      </c>
      <c r="K249" s="11" t="s">
        <v>34</v>
      </c>
      <c r="L249" s="11" t="s">
        <v>45</v>
      </c>
      <c r="M249" s="18"/>
      <c r="O249" s="14">
        <f t="shared" si="9"/>
        <v>0</v>
      </c>
      <c r="Q249" s="13">
        <f t="shared" si="10"/>
        <v>736.09000000000015</v>
      </c>
      <c r="S249" s="13">
        <f t="shared" si="11"/>
        <v>6370.43</v>
      </c>
    </row>
    <row r="250" spans="2:19" s="10" customFormat="1" ht="12.75" customHeight="1">
      <c r="B250" s="11" t="s">
        <v>322</v>
      </c>
      <c r="C250" s="15" t="s">
        <v>45</v>
      </c>
      <c r="D250" s="12" t="s">
        <v>34</v>
      </c>
      <c r="E250" s="13">
        <v>10561.31</v>
      </c>
      <c r="F250" s="13">
        <v>2372.13</v>
      </c>
      <c r="G250" s="13">
        <v>319.35999999999967</v>
      </c>
      <c r="H250" s="13"/>
      <c r="I250" s="13">
        <v>2691.49</v>
      </c>
      <c r="J250" s="11" t="s">
        <v>322</v>
      </c>
      <c r="K250" s="11" t="s">
        <v>34</v>
      </c>
      <c r="L250" s="11" t="s">
        <v>45</v>
      </c>
      <c r="M250" s="18"/>
      <c r="O250" s="14">
        <f t="shared" si="9"/>
        <v>0</v>
      </c>
      <c r="Q250" s="13">
        <f t="shared" si="10"/>
        <v>319.35999999999967</v>
      </c>
      <c r="S250" s="13">
        <f t="shared" si="11"/>
        <v>3010.8499999999995</v>
      </c>
    </row>
    <row r="251" spans="2:19" s="10" customFormat="1" ht="12.75" customHeight="1">
      <c r="B251" s="11" t="s">
        <v>323</v>
      </c>
      <c r="C251" s="15" t="s">
        <v>49</v>
      </c>
      <c r="D251" s="12" t="s">
        <v>40</v>
      </c>
      <c r="E251" s="13">
        <v>9537.25</v>
      </c>
      <c r="F251" s="13">
        <v>2135.29</v>
      </c>
      <c r="G251" s="13">
        <v>288.38000000000011</v>
      </c>
      <c r="H251" s="13"/>
      <c r="I251" s="13">
        <v>2423.67</v>
      </c>
      <c r="J251" s="11" t="s">
        <v>323</v>
      </c>
      <c r="K251" s="11" t="s">
        <v>40</v>
      </c>
      <c r="L251" s="11" t="s">
        <v>49</v>
      </c>
      <c r="M251" s="18"/>
      <c r="O251" s="14">
        <f t="shared" si="9"/>
        <v>0</v>
      </c>
      <c r="Q251" s="13">
        <f t="shared" si="10"/>
        <v>288.38000000000011</v>
      </c>
      <c r="S251" s="13">
        <f t="shared" si="11"/>
        <v>2712.05</v>
      </c>
    </row>
    <row r="252" spans="2:19" s="10" customFormat="1" ht="12.75" customHeight="1">
      <c r="B252" s="11" t="s">
        <v>324</v>
      </c>
      <c r="C252" s="15" t="s">
        <v>59</v>
      </c>
      <c r="D252" s="12" t="s">
        <v>37</v>
      </c>
      <c r="E252" s="13">
        <v>8976.83</v>
      </c>
      <c r="F252" s="13">
        <v>2009.55</v>
      </c>
      <c r="G252" s="13">
        <v>271.43000000000006</v>
      </c>
      <c r="H252" s="13"/>
      <c r="I252" s="13">
        <v>2280.98</v>
      </c>
      <c r="J252" s="11" t="s">
        <v>324</v>
      </c>
      <c r="K252" s="11" t="s">
        <v>37</v>
      </c>
      <c r="L252" s="11" t="s">
        <v>59</v>
      </c>
      <c r="M252" s="18"/>
      <c r="O252" s="14">
        <f t="shared" si="9"/>
        <v>0</v>
      </c>
      <c r="Q252" s="13">
        <f t="shared" si="10"/>
        <v>271.43000000000006</v>
      </c>
      <c r="S252" s="13">
        <f t="shared" si="11"/>
        <v>2552.41</v>
      </c>
    </row>
    <row r="253" spans="2:19" s="10" customFormat="1" ht="12.75" customHeight="1">
      <c r="B253" s="11" t="s">
        <v>325</v>
      </c>
      <c r="C253" s="15" t="s">
        <v>59</v>
      </c>
      <c r="D253" s="12" t="s">
        <v>37</v>
      </c>
      <c r="E253" s="13">
        <v>32640.81</v>
      </c>
      <c r="F253" s="13">
        <v>7122.87</v>
      </c>
      <c r="G253" s="13">
        <v>987.63000000000011</v>
      </c>
      <c r="H253" s="13"/>
      <c r="I253" s="13">
        <v>8110.5</v>
      </c>
      <c r="J253" s="11" t="s">
        <v>325</v>
      </c>
      <c r="K253" s="11" t="s">
        <v>37</v>
      </c>
      <c r="L253" s="11" t="s">
        <v>59</v>
      </c>
      <c r="M253" s="18"/>
      <c r="O253" s="14">
        <f t="shared" si="9"/>
        <v>0</v>
      </c>
      <c r="Q253" s="13">
        <f t="shared" si="10"/>
        <v>987.63000000000011</v>
      </c>
      <c r="S253" s="13">
        <f t="shared" si="11"/>
        <v>9098.130000000001</v>
      </c>
    </row>
    <row r="254" spans="2:19" s="10" customFormat="1" ht="12.75" customHeight="1">
      <c r="B254" s="11" t="s">
        <v>326</v>
      </c>
      <c r="C254" s="15" t="s">
        <v>49</v>
      </c>
      <c r="D254" s="12" t="s">
        <v>40</v>
      </c>
      <c r="E254" s="13">
        <v>30802.41</v>
      </c>
      <c r="F254" s="13">
        <v>6630.18</v>
      </c>
      <c r="G254" s="13">
        <v>931.59000000000015</v>
      </c>
      <c r="H254" s="13"/>
      <c r="I254" s="13">
        <v>7561.77</v>
      </c>
      <c r="J254" s="11" t="s">
        <v>326</v>
      </c>
      <c r="K254" s="11" t="s">
        <v>40</v>
      </c>
      <c r="L254" s="11" t="s">
        <v>49</v>
      </c>
      <c r="M254" s="18"/>
      <c r="O254" s="14">
        <f t="shared" si="9"/>
        <v>0</v>
      </c>
      <c r="Q254" s="13">
        <f t="shared" si="10"/>
        <v>931.59000000000015</v>
      </c>
      <c r="S254" s="13">
        <f t="shared" si="11"/>
        <v>8493.36</v>
      </c>
    </row>
    <row r="255" spans="2:19" s="10" customFormat="1" ht="12.75" customHeight="1">
      <c r="B255" s="11" t="s">
        <v>327</v>
      </c>
      <c r="C255" s="15" t="s">
        <v>59</v>
      </c>
      <c r="D255" s="12" t="s">
        <v>37</v>
      </c>
      <c r="E255" s="13">
        <v>6513.16</v>
      </c>
      <c r="F255" s="13">
        <v>1428.51</v>
      </c>
      <c r="G255" s="13">
        <v>196.99</v>
      </c>
      <c r="H255" s="13"/>
      <c r="I255" s="13">
        <v>1625.5</v>
      </c>
      <c r="J255" s="11" t="s">
        <v>327</v>
      </c>
      <c r="K255" s="11" t="s">
        <v>37</v>
      </c>
      <c r="L255" s="11" t="s">
        <v>59</v>
      </c>
      <c r="M255" s="18"/>
      <c r="O255" s="14">
        <f t="shared" si="9"/>
        <v>0</v>
      </c>
      <c r="Q255" s="13">
        <f t="shared" si="10"/>
        <v>196.99</v>
      </c>
      <c r="S255" s="13">
        <f t="shared" si="11"/>
        <v>1822.49</v>
      </c>
    </row>
    <row r="256" spans="2:19" s="10" customFormat="1" ht="12.75" customHeight="1">
      <c r="B256" s="11" t="s">
        <v>328</v>
      </c>
      <c r="C256" s="15" t="s">
        <v>59</v>
      </c>
      <c r="D256" s="12" t="s">
        <v>34</v>
      </c>
      <c r="E256" s="13">
        <v>8598.43</v>
      </c>
      <c r="F256" s="13">
        <v>1885.95</v>
      </c>
      <c r="G256" s="13">
        <v>260.08000000000015</v>
      </c>
      <c r="H256" s="13"/>
      <c r="I256" s="13">
        <v>2146.0300000000002</v>
      </c>
      <c r="J256" s="11" t="s">
        <v>328</v>
      </c>
      <c r="K256" s="11" t="s">
        <v>34</v>
      </c>
      <c r="L256" s="11" t="s">
        <v>59</v>
      </c>
      <c r="M256" s="18"/>
      <c r="O256" s="14">
        <f t="shared" si="9"/>
        <v>0</v>
      </c>
      <c r="Q256" s="13">
        <f t="shared" si="10"/>
        <v>260.08000000000015</v>
      </c>
      <c r="S256" s="13">
        <f t="shared" si="11"/>
        <v>2406.1100000000006</v>
      </c>
    </row>
    <row r="257" spans="2:19" s="10" customFormat="1" ht="12.75" customHeight="1">
      <c r="B257" s="11" t="s">
        <v>329</v>
      </c>
      <c r="C257" s="15" t="s">
        <v>45</v>
      </c>
      <c r="D257" s="12" t="s">
        <v>34</v>
      </c>
      <c r="E257" s="13">
        <v>6800.71</v>
      </c>
      <c r="F257" s="13">
        <v>1515.61</v>
      </c>
      <c r="G257" s="13">
        <v>205.72000000000003</v>
      </c>
      <c r="H257" s="13"/>
      <c r="I257" s="13">
        <v>1721.33</v>
      </c>
      <c r="J257" s="11" t="s">
        <v>329</v>
      </c>
      <c r="K257" s="11" t="s">
        <v>34</v>
      </c>
      <c r="L257" s="11" t="s">
        <v>45</v>
      </c>
      <c r="M257" s="18"/>
      <c r="O257" s="14">
        <f t="shared" si="9"/>
        <v>0</v>
      </c>
      <c r="Q257" s="13">
        <f t="shared" si="10"/>
        <v>205.72000000000003</v>
      </c>
      <c r="S257" s="13">
        <f t="shared" si="11"/>
        <v>1927.05</v>
      </c>
    </row>
    <row r="258" spans="2:19" s="10" customFormat="1" ht="12.75" customHeight="1">
      <c r="B258" s="11" t="s">
        <v>330</v>
      </c>
      <c r="C258" s="15" t="s">
        <v>49</v>
      </c>
      <c r="D258" s="12" t="s">
        <v>40</v>
      </c>
      <c r="E258" s="13">
        <v>150475.98000000001</v>
      </c>
      <c r="F258" s="13">
        <v>32458.07</v>
      </c>
      <c r="G258" s="13">
        <v>4551.989999999998</v>
      </c>
      <c r="H258" s="13"/>
      <c r="I258" s="13">
        <v>37010.06</v>
      </c>
      <c r="J258" s="11" t="s">
        <v>330</v>
      </c>
      <c r="K258" s="11" t="s">
        <v>40</v>
      </c>
      <c r="L258" s="11" t="s">
        <v>49</v>
      </c>
      <c r="M258" s="18"/>
      <c r="O258" s="14">
        <f t="shared" si="9"/>
        <v>0</v>
      </c>
      <c r="Q258" s="13">
        <f t="shared" si="10"/>
        <v>4551.989999999998</v>
      </c>
      <c r="S258" s="13">
        <f t="shared" si="11"/>
        <v>41562.049999999996</v>
      </c>
    </row>
    <row r="259" spans="2:19" s="10" customFormat="1" ht="12.75" customHeight="1">
      <c r="B259" s="11" t="s">
        <v>331</v>
      </c>
      <c r="C259" s="15" t="s">
        <v>59</v>
      </c>
      <c r="D259" s="12" t="s">
        <v>37</v>
      </c>
      <c r="E259" s="13">
        <v>19685.77</v>
      </c>
      <c r="F259" s="13">
        <v>4343.9399999999996</v>
      </c>
      <c r="G259" s="13">
        <v>595.53000000000065</v>
      </c>
      <c r="H259" s="13"/>
      <c r="I259" s="13">
        <v>4939.47</v>
      </c>
      <c r="J259" s="11" t="s">
        <v>331</v>
      </c>
      <c r="K259" s="11" t="s">
        <v>37</v>
      </c>
      <c r="L259" s="11" t="s">
        <v>59</v>
      </c>
      <c r="M259" s="18"/>
      <c r="O259" s="14">
        <f t="shared" ref="O259:O322" si="12">SUM(B259-J259)</f>
        <v>0</v>
      </c>
      <c r="Q259" s="13">
        <f t="shared" ref="Q259:Q322" si="13">G259</f>
        <v>595.53000000000065</v>
      </c>
      <c r="S259" s="13">
        <f t="shared" ref="S259:S322" si="14">I259+Q259</f>
        <v>5535.0000000000009</v>
      </c>
    </row>
    <row r="260" spans="2:19" s="10" customFormat="1" ht="12.75" customHeight="1">
      <c r="B260" s="11" t="s">
        <v>332</v>
      </c>
      <c r="C260" s="15" t="s">
        <v>45</v>
      </c>
      <c r="D260" s="12" t="s">
        <v>34</v>
      </c>
      <c r="E260" s="13">
        <v>6611.94</v>
      </c>
      <c r="F260" s="13">
        <v>1454.95</v>
      </c>
      <c r="G260" s="13">
        <v>199.88999999999987</v>
      </c>
      <c r="H260" s="13"/>
      <c r="I260" s="13">
        <v>1654.84</v>
      </c>
      <c r="J260" s="11" t="s">
        <v>332</v>
      </c>
      <c r="K260" s="11" t="s">
        <v>34</v>
      </c>
      <c r="L260" s="11" t="s">
        <v>45</v>
      </c>
      <c r="M260" s="18"/>
      <c r="O260" s="14">
        <f t="shared" si="12"/>
        <v>0</v>
      </c>
      <c r="Q260" s="13">
        <f t="shared" si="13"/>
        <v>199.88999999999987</v>
      </c>
      <c r="S260" s="13">
        <f t="shared" si="14"/>
        <v>1854.7299999999998</v>
      </c>
    </row>
    <row r="261" spans="2:19" s="10" customFormat="1" ht="12.75" customHeight="1">
      <c r="B261" s="11" t="s">
        <v>333</v>
      </c>
      <c r="C261" s="15" t="s">
        <v>45</v>
      </c>
      <c r="D261" s="12" t="s">
        <v>34</v>
      </c>
      <c r="E261" s="13">
        <v>17466.849999999999</v>
      </c>
      <c r="F261" s="13">
        <v>3834.84</v>
      </c>
      <c r="G261" s="13">
        <v>528.22999999999956</v>
      </c>
      <c r="H261" s="13"/>
      <c r="I261" s="13">
        <v>4363.07</v>
      </c>
      <c r="J261" s="11" t="s">
        <v>333</v>
      </c>
      <c r="K261" s="11" t="s">
        <v>34</v>
      </c>
      <c r="L261" s="11" t="s">
        <v>45</v>
      </c>
      <c r="M261" s="18"/>
      <c r="O261" s="14">
        <f t="shared" si="12"/>
        <v>0</v>
      </c>
      <c r="Q261" s="13">
        <f t="shared" si="13"/>
        <v>528.22999999999956</v>
      </c>
      <c r="S261" s="13">
        <f t="shared" si="14"/>
        <v>4891.2999999999993</v>
      </c>
    </row>
    <row r="262" spans="2:19" s="10" customFormat="1" ht="12.75" customHeight="1">
      <c r="B262" s="11" t="s">
        <v>334</v>
      </c>
      <c r="C262" s="15" t="s">
        <v>59</v>
      </c>
      <c r="D262" s="12" t="s">
        <v>37</v>
      </c>
      <c r="E262" s="13">
        <v>23879.58</v>
      </c>
      <c r="F262" s="13">
        <v>5242.9</v>
      </c>
      <c r="G262" s="13">
        <v>722.18000000000029</v>
      </c>
      <c r="H262" s="13"/>
      <c r="I262" s="13">
        <v>5965.08</v>
      </c>
      <c r="J262" s="11" t="s">
        <v>334</v>
      </c>
      <c r="K262" s="11" t="s">
        <v>37</v>
      </c>
      <c r="L262" s="11" t="s">
        <v>59</v>
      </c>
      <c r="M262" s="18"/>
      <c r="O262" s="14">
        <f t="shared" si="12"/>
        <v>0</v>
      </c>
      <c r="Q262" s="13">
        <f t="shared" si="13"/>
        <v>722.18000000000029</v>
      </c>
      <c r="S262" s="13">
        <f t="shared" si="14"/>
        <v>6687.26</v>
      </c>
    </row>
    <row r="263" spans="2:19" s="10" customFormat="1" ht="12.75" customHeight="1">
      <c r="B263" s="11" t="s">
        <v>335</v>
      </c>
      <c r="C263" s="15" t="s">
        <v>336</v>
      </c>
      <c r="D263" s="12" t="s">
        <v>37</v>
      </c>
      <c r="E263" s="13">
        <v>108335.89</v>
      </c>
      <c r="F263" s="13">
        <v>19318.21</v>
      </c>
      <c r="G263" s="13">
        <v>3275.3100000000013</v>
      </c>
      <c r="H263" s="13"/>
      <c r="I263" s="13">
        <v>22593.52</v>
      </c>
      <c r="J263" s="11" t="s">
        <v>335</v>
      </c>
      <c r="K263" s="11" t="s">
        <v>37</v>
      </c>
      <c r="L263" s="11" t="s">
        <v>336</v>
      </c>
      <c r="M263" s="18"/>
      <c r="O263" s="14">
        <f t="shared" si="12"/>
        <v>0</v>
      </c>
      <c r="Q263" s="13">
        <f t="shared" si="13"/>
        <v>3275.3100000000013</v>
      </c>
      <c r="S263" s="13">
        <f t="shared" si="14"/>
        <v>25868.83</v>
      </c>
    </row>
    <row r="264" spans="2:19" s="10" customFormat="1" ht="12.75" customHeight="1">
      <c r="B264" s="11" t="s">
        <v>337</v>
      </c>
      <c r="C264" s="15" t="s">
        <v>338</v>
      </c>
      <c r="D264" s="12" t="s">
        <v>40</v>
      </c>
      <c r="E264" s="13">
        <v>120015.9</v>
      </c>
      <c r="F264" s="13">
        <v>21400.97</v>
      </c>
      <c r="G264" s="13">
        <v>3628.4399999999987</v>
      </c>
      <c r="H264" s="13"/>
      <c r="I264" s="13">
        <v>25029.41</v>
      </c>
      <c r="J264" s="11" t="s">
        <v>337</v>
      </c>
      <c r="K264" s="11" t="s">
        <v>40</v>
      </c>
      <c r="L264" s="11" t="s">
        <v>338</v>
      </c>
      <c r="M264" s="18"/>
      <c r="O264" s="14">
        <f t="shared" si="12"/>
        <v>0</v>
      </c>
      <c r="Q264" s="13">
        <f t="shared" si="13"/>
        <v>3628.4399999999987</v>
      </c>
      <c r="S264" s="13">
        <f t="shared" si="14"/>
        <v>28657.85</v>
      </c>
    </row>
    <row r="265" spans="2:19" s="10" customFormat="1" ht="12.75" customHeight="1">
      <c r="B265" s="11" t="s">
        <v>339</v>
      </c>
      <c r="C265" s="15" t="s">
        <v>340</v>
      </c>
      <c r="D265" s="12" t="s">
        <v>99</v>
      </c>
      <c r="E265" s="13">
        <v>750811.91</v>
      </c>
      <c r="F265" s="13">
        <v>133884.1</v>
      </c>
      <c r="G265" s="13">
        <v>22699.50999999998</v>
      </c>
      <c r="H265" s="13"/>
      <c r="I265" s="13">
        <v>156583.60999999999</v>
      </c>
      <c r="J265" s="11" t="s">
        <v>339</v>
      </c>
      <c r="K265" s="11" t="s">
        <v>99</v>
      </c>
      <c r="L265" s="11" t="s">
        <v>340</v>
      </c>
      <c r="M265" s="18"/>
      <c r="O265" s="14">
        <f t="shared" si="12"/>
        <v>0</v>
      </c>
      <c r="Q265" s="13">
        <f t="shared" si="13"/>
        <v>22699.50999999998</v>
      </c>
      <c r="S265" s="13">
        <f t="shared" si="14"/>
        <v>179283.11999999997</v>
      </c>
    </row>
    <row r="266" spans="2:19" s="10" customFormat="1" ht="12.75" customHeight="1">
      <c r="B266" s="11" t="s">
        <v>341</v>
      </c>
      <c r="C266" s="15" t="s">
        <v>342</v>
      </c>
      <c r="D266" s="12" t="s">
        <v>343</v>
      </c>
      <c r="E266" s="13">
        <v>19155.400000000001</v>
      </c>
      <c r="F266" s="13">
        <v>3415.61</v>
      </c>
      <c r="G266" s="13">
        <v>579.06999999999971</v>
      </c>
      <c r="H266" s="13"/>
      <c r="I266" s="13">
        <v>3994.68</v>
      </c>
      <c r="J266" s="11" t="s">
        <v>341</v>
      </c>
      <c r="K266" s="11" t="s">
        <v>343</v>
      </c>
      <c r="L266" s="11" t="s">
        <v>342</v>
      </c>
      <c r="M266" s="18"/>
      <c r="O266" s="14">
        <f t="shared" si="12"/>
        <v>0</v>
      </c>
      <c r="Q266" s="13">
        <f t="shared" si="13"/>
        <v>579.06999999999971</v>
      </c>
      <c r="S266" s="13">
        <f t="shared" si="14"/>
        <v>4573.75</v>
      </c>
    </row>
    <row r="267" spans="2:19" s="10" customFormat="1" ht="12.75" customHeight="1">
      <c r="B267" s="11" t="s">
        <v>344</v>
      </c>
      <c r="C267" s="15" t="s">
        <v>45</v>
      </c>
      <c r="D267" s="12" t="s">
        <v>34</v>
      </c>
      <c r="E267" s="13">
        <v>59767.33</v>
      </c>
      <c r="F267" s="13">
        <v>10689.2</v>
      </c>
      <c r="G267" s="13">
        <v>1808.119999999999</v>
      </c>
      <c r="H267" s="13"/>
      <c r="I267" s="13">
        <v>12497.32</v>
      </c>
      <c r="J267" s="11" t="s">
        <v>344</v>
      </c>
      <c r="K267" s="11" t="s">
        <v>34</v>
      </c>
      <c r="L267" s="11" t="s">
        <v>45</v>
      </c>
      <c r="M267" s="18"/>
      <c r="O267" s="14">
        <f t="shared" si="12"/>
        <v>0</v>
      </c>
      <c r="Q267" s="13">
        <f t="shared" si="13"/>
        <v>1808.119999999999</v>
      </c>
      <c r="S267" s="13">
        <f t="shared" si="14"/>
        <v>14305.439999999999</v>
      </c>
    </row>
    <row r="268" spans="2:19" s="10" customFormat="1" ht="12.75" customHeight="1">
      <c r="B268" s="11" t="s">
        <v>345</v>
      </c>
      <c r="C268" s="15" t="s">
        <v>59</v>
      </c>
      <c r="D268" s="12" t="s">
        <v>37</v>
      </c>
      <c r="E268" s="13">
        <v>87171.1</v>
      </c>
      <c r="F268" s="13">
        <v>15590.36</v>
      </c>
      <c r="G268" s="13">
        <v>2637.1899999999987</v>
      </c>
      <c r="H268" s="13"/>
      <c r="I268" s="13">
        <v>18227.55</v>
      </c>
      <c r="J268" s="11" t="s">
        <v>345</v>
      </c>
      <c r="K268" s="11" t="s">
        <v>37</v>
      </c>
      <c r="L268" s="11" t="s">
        <v>59</v>
      </c>
      <c r="M268" s="18"/>
      <c r="O268" s="14">
        <f t="shared" si="12"/>
        <v>0</v>
      </c>
      <c r="Q268" s="13">
        <f t="shared" si="13"/>
        <v>2637.1899999999987</v>
      </c>
      <c r="S268" s="13">
        <f t="shared" si="14"/>
        <v>20864.739999999998</v>
      </c>
    </row>
    <row r="269" spans="2:19" s="10" customFormat="1" ht="12.75" customHeight="1">
      <c r="B269" s="11" t="s">
        <v>346</v>
      </c>
      <c r="C269" s="15" t="s">
        <v>49</v>
      </c>
      <c r="D269" s="12" t="s">
        <v>40</v>
      </c>
      <c r="E269" s="13">
        <v>30495.94</v>
      </c>
      <c r="F269" s="13">
        <v>5454.02</v>
      </c>
      <c r="G269" s="13">
        <v>922.56999999999971</v>
      </c>
      <c r="H269" s="13"/>
      <c r="I269" s="13">
        <v>6376.59</v>
      </c>
      <c r="J269" s="11" t="s">
        <v>346</v>
      </c>
      <c r="K269" s="11" t="s">
        <v>40</v>
      </c>
      <c r="L269" s="11" t="s">
        <v>49</v>
      </c>
      <c r="M269" s="18"/>
      <c r="O269" s="14">
        <f t="shared" si="12"/>
        <v>0</v>
      </c>
      <c r="Q269" s="13">
        <f t="shared" si="13"/>
        <v>922.56999999999971</v>
      </c>
      <c r="S269" s="13">
        <f t="shared" si="14"/>
        <v>7299.16</v>
      </c>
    </row>
    <row r="270" spans="2:19" s="10" customFormat="1" ht="12.75" customHeight="1">
      <c r="B270" s="11" t="s">
        <v>347</v>
      </c>
      <c r="C270" s="15" t="s">
        <v>177</v>
      </c>
      <c r="D270" s="12" t="s">
        <v>99</v>
      </c>
      <c r="E270" s="13">
        <v>327313.44</v>
      </c>
      <c r="F270" s="13">
        <v>58539.94</v>
      </c>
      <c r="G270" s="13">
        <v>9902.3399999999965</v>
      </c>
      <c r="H270" s="13"/>
      <c r="I270" s="13">
        <v>68442.28</v>
      </c>
      <c r="J270" s="11" t="s">
        <v>347</v>
      </c>
      <c r="K270" s="11" t="s">
        <v>99</v>
      </c>
      <c r="L270" s="11" t="s">
        <v>177</v>
      </c>
      <c r="M270" s="18"/>
      <c r="O270" s="14">
        <f t="shared" si="12"/>
        <v>0</v>
      </c>
      <c r="Q270" s="13">
        <f t="shared" si="13"/>
        <v>9902.3399999999965</v>
      </c>
      <c r="S270" s="13">
        <f t="shared" si="14"/>
        <v>78344.62</v>
      </c>
    </row>
    <row r="271" spans="2:19" s="10" customFormat="1" ht="12.75" customHeight="1">
      <c r="B271" s="11" t="s">
        <v>348</v>
      </c>
      <c r="C271" s="15" t="s">
        <v>349</v>
      </c>
      <c r="D271" s="12" t="s">
        <v>43</v>
      </c>
      <c r="E271" s="13">
        <v>175967.1</v>
      </c>
      <c r="F271" s="13">
        <v>29920.11</v>
      </c>
      <c r="G271" s="13">
        <v>5318.6299999999974</v>
      </c>
      <c r="H271" s="13"/>
      <c r="I271" s="13">
        <v>35238.74</v>
      </c>
      <c r="J271" s="11" t="s">
        <v>348</v>
      </c>
      <c r="K271" s="11" t="s">
        <v>43</v>
      </c>
      <c r="L271" s="11" t="s">
        <v>349</v>
      </c>
      <c r="M271" s="18"/>
      <c r="O271" s="14">
        <f t="shared" si="12"/>
        <v>0</v>
      </c>
      <c r="Q271" s="13">
        <f t="shared" si="13"/>
        <v>5318.6299999999974</v>
      </c>
      <c r="S271" s="13">
        <f t="shared" si="14"/>
        <v>40557.369999999995</v>
      </c>
    </row>
    <row r="272" spans="2:19" s="10" customFormat="1" ht="12.75" customHeight="1">
      <c r="B272" s="11" t="s">
        <v>350</v>
      </c>
      <c r="C272" s="15" t="s">
        <v>45</v>
      </c>
      <c r="D272" s="12" t="s">
        <v>34</v>
      </c>
      <c r="E272" s="13">
        <v>6963.91</v>
      </c>
      <c r="F272" s="13">
        <v>1534.11</v>
      </c>
      <c r="G272" s="13">
        <v>210.63000000000011</v>
      </c>
      <c r="H272" s="13"/>
      <c r="I272" s="13">
        <v>1744.74</v>
      </c>
      <c r="J272" s="11" t="s">
        <v>350</v>
      </c>
      <c r="K272" s="11" t="s">
        <v>34</v>
      </c>
      <c r="L272" s="11" t="s">
        <v>45</v>
      </c>
      <c r="M272" s="18"/>
      <c r="O272" s="14">
        <f t="shared" si="12"/>
        <v>0</v>
      </c>
      <c r="Q272" s="13">
        <f t="shared" si="13"/>
        <v>210.63000000000011</v>
      </c>
      <c r="S272" s="13">
        <f t="shared" si="14"/>
        <v>1955.3700000000001</v>
      </c>
    </row>
    <row r="273" spans="2:19" s="10" customFormat="1" ht="12.75" customHeight="1">
      <c r="B273" s="11" t="s">
        <v>351</v>
      </c>
      <c r="C273" s="15" t="s">
        <v>45</v>
      </c>
      <c r="D273" s="12" t="s">
        <v>37</v>
      </c>
      <c r="E273" s="13">
        <v>34765.919999999998</v>
      </c>
      <c r="F273" s="13">
        <v>11077.57</v>
      </c>
      <c r="G273" s="13">
        <v>1051.9500000000007</v>
      </c>
      <c r="H273" s="13"/>
      <c r="I273" s="13">
        <v>12129.52</v>
      </c>
      <c r="J273" s="11" t="s">
        <v>351</v>
      </c>
      <c r="K273" s="11" t="s">
        <v>37</v>
      </c>
      <c r="L273" s="11" t="s">
        <v>45</v>
      </c>
      <c r="M273" s="18"/>
      <c r="O273" s="14">
        <f t="shared" si="12"/>
        <v>0</v>
      </c>
      <c r="Q273" s="13">
        <f t="shared" si="13"/>
        <v>1051.9500000000007</v>
      </c>
      <c r="S273" s="13">
        <f t="shared" si="14"/>
        <v>13181.470000000001</v>
      </c>
    </row>
    <row r="274" spans="2:19" s="10" customFormat="1" ht="12.75" customHeight="1">
      <c r="B274" s="11" t="s">
        <v>352</v>
      </c>
      <c r="C274" s="15" t="s">
        <v>49</v>
      </c>
      <c r="D274" s="12" t="s">
        <v>40</v>
      </c>
      <c r="E274" s="13">
        <v>37966.519999999997</v>
      </c>
      <c r="F274" s="13">
        <v>12097.43</v>
      </c>
      <c r="G274" s="13">
        <v>1148.7700000000004</v>
      </c>
      <c r="H274" s="13"/>
      <c r="I274" s="13">
        <v>13246.2</v>
      </c>
      <c r="J274" s="11" t="s">
        <v>352</v>
      </c>
      <c r="K274" s="11" t="s">
        <v>40</v>
      </c>
      <c r="L274" s="11" t="s">
        <v>49</v>
      </c>
      <c r="M274" s="18"/>
      <c r="O274" s="14">
        <f t="shared" si="12"/>
        <v>0</v>
      </c>
      <c r="Q274" s="13">
        <f t="shared" si="13"/>
        <v>1148.7700000000004</v>
      </c>
      <c r="S274" s="13">
        <f t="shared" si="14"/>
        <v>14394.970000000001</v>
      </c>
    </row>
    <row r="275" spans="2:19" s="10" customFormat="1" ht="12.75" customHeight="1">
      <c r="B275" s="11" t="s">
        <v>353</v>
      </c>
      <c r="C275" s="15" t="s">
        <v>177</v>
      </c>
      <c r="D275" s="12" t="s">
        <v>99</v>
      </c>
      <c r="E275" s="13">
        <v>17766.27</v>
      </c>
      <c r="F275" s="13">
        <v>5660.8</v>
      </c>
      <c r="G275" s="13">
        <v>537.55000000000018</v>
      </c>
      <c r="H275" s="13"/>
      <c r="I275" s="13">
        <v>6198.35</v>
      </c>
      <c r="J275" s="11" t="s">
        <v>353</v>
      </c>
      <c r="K275" s="11" t="s">
        <v>99</v>
      </c>
      <c r="L275" s="11" t="s">
        <v>177</v>
      </c>
      <c r="M275" s="18"/>
      <c r="O275" s="14">
        <f t="shared" si="12"/>
        <v>0</v>
      </c>
      <c r="Q275" s="13">
        <f t="shared" si="13"/>
        <v>537.55000000000018</v>
      </c>
      <c r="S275" s="13">
        <f t="shared" si="14"/>
        <v>6735.9000000000005</v>
      </c>
    </row>
    <row r="276" spans="2:19" s="10" customFormat="1" ht="12.75" customHeight="1">
      <c r="B276" s="11" t="s">
        <v>354</v>
      </c>
      <c r="C276" s="15" t="s">
        <v>51</v>
      </c>
      <c r="D276" s="12" t="s">
        <v>43</v>
      </c>
      <c r="E276" s="13">
        <v>233096.08</v>
      </c>
      <c r="F276" s="13">
        <v>74273.509999999995</v>
      </c>
      <c r="G276" s="13">
        <v>7053.1800000000076</v>
      </c>
      <c r="H276" s="13"/>
      <c r="I276" s="13">
        <v>81326.69</v>
      </c>
      <c r="J276" s="11" t="s">
        <v>354</v>
      </c>
      <c r="K276" s="11" t="s">
        <v>43</v>
      </c>
      <c r="L276" s="11" t="s">
        <v>51</v>
      </c>
      <c r="M276" s="18"/>
      <c r="O276" s="14">
        <f t="shared" si="12"/>
        <v>0</v>
      </c>
      <c r="Q276" s="13">
        <f t="shared" si="13"/>
        <v>7053.1800000000076</v>
      </c>
      <c r="S276" s="13">
        <f t="shared" si="14"/>
        <v>88379.87000000001</v>
      </c>
    </row>
    <row r="277" spans="2:19" s="10" customFormat="1" ht="12.75" customHeight="1">
      <c r="B277" s="11" t="s">
        <v>355</v>
      </c>
      <c r="C277" s="15" t="s">
        <v>177</v>
      </c>
      <c r="D277" s="12" t="s">
        <v>99</v>
      </c>
      <c r="E277" s="13">
        <v>10800</v>
      </c>
      <c r="F277" s="13">
        <v>3441.09</v>
      </c>
      <c r="G277" s="13">
        <v>326.75999999999976</v>
      </c>
      <c r="H277" s="13"/>
      <c r="I277" s="13">
        <v>3767.85</v>
      </c>
      <c r="J277" s="11" t="s">
        <v>355</v>
      </c>
      <c r="K277" s="11" t="s">
        <v>99</v>
      </c>
      <c r="L277" s="11" t="s">
        <v>177</v>
      </c>
      <c r="M277" s="18"/>
      <c r="O277" s="14">
        <f t="shared" si="12"/>
        <v>0</v>
      </c>
      <c r="Q277" s="13">
        <f t="shared" si="13"/>
        <v>326.75999999999976</v>
      </c>
      <c r="S277" s="13">
        <f t="shared" si="14"/>
        <v>4094.6099999999997</v>
      </c>
    </row>
    <row r="278" spans="2:19" s="10" customFormat="1" ht="12.75" customHeight="1">
      <c r="B278" s="11" t="s">
        <v>356</v>
      </c>
      <c r="C278" s="15" t="s">
        <v>45</v>
      </c>
      <c r="D278" s="12" t="s">
        <v>34</v>
      </c>
      <c r="E278" s="13">
        <v>9242.58</v>
      </c>
      <c r="F278" s="13">
        <v>1929.83</v>
      </c>
      <c r="G278" s="13">
        <v>279.5300000000002</v>
      </c>
      <c r="H278" s="13"/>
      <c r="I278" s="13">
        <v>2209.36</v>
      </c>
      <c r="J278" s="11" t="s">
        <v>356</v>
      </c>
      <c r="K278" s="11" t="s">
        <v>34</v>
      </c>
      <c r="L278" s="11" t="s">
        <v>45</v>
      </c>
      <c r="M278" s="18"/>
      <c r="O278" s="14">
        <f t="shared" si="12"/>
        <v>0</v>
      </c>
      <c r="Q278" s="13">
        <f t="shared" si="13"/>
        <v>279.5300000000002</v>
      </c>
      <c r="S278" s="13">
        <f t="shared" si="14"/>
        <v>2488.8900000000003</v>
      </c>
    </row>
    <row r="279" spans="2:19" s="10" customFormat="1" ht="12.75" customHeight="1">
      <c r="B279" s="11" t="s">
        <v>357</v>
      </c>
      <c r="C279" s="15" t="s">
        <v>49</v>
      </c>
      <c r="D279" s="12" t="s">
        <v>40</v>
      </c>
      <c r="E279" s="13">
        <v>188177.56</v>
      </c>
      <c r="F279" s="13">
        <v>39295.85</v>
      </c>
      <c r="G279" s="13">
        <v>5692.1699999999983</v>
      </c>
      <c r="H279" s="13"/>
      <c r="I279" s="13">
        <v>44988.02</v>
      </c>
      <c r="J279" s="11" t="s">
        <v>357</v>
      </c>
      <c r="K279" s="11" t="s">
        <v>40</v>
      </c>
      <c r="L279" s="11" t="s">
        <v>49</v>
      </c>
      <c r="M279" s="18"/>
      <c r="O279" s="14">
        <f t="shared" si="12"/>
        <v>0</v>
      </c>
      <c r="Q279" s="13">
        <f t="shared" si="13"/>
        <v>5692.1699999999983</v>
      </c>
      <c r="S279" s="13">
        <f t="shared" si="14"/>
        <v>50680.189999999995</v>
      </c>
    </row>
    <row r="280" spans="2:19" s="10" customFormat="1" ht="12.75" customHeight="1">
      <c r="B280" s="11" t="s">
        <v>358</v>
      </c>
      <c r="C280" s="15" t="s">
        <v>59</v>
      </c>
      <c r="D280" s="12" t="s">
        <v>37</v>
      </c>
      <c r="E280" s="13">
        <v>7895.42</v>
      </c>
      <c r="F280" s="13">
        <v>1734.8</v>
      </c>
      <c r="G280" s="13">
        <v>238.74</v>
      </c>
      <c r="H280" s="13"/>
      <c r="I280" s="13">
        <v>1973.54</v>
      </c>
      <c r="J280" s="11" t="s">
        <v>358</v>
      </c>
      <c r="K280" s="11" t="s">
        <v>37</v>
      </c>
      <c r="L280" s="11" t="s">
        <v>59</v>
      </c>
      <c r="M280" s="18"/>
      <c r="O280" s="14">
        <f t="shared" si="12"/>
        <v>0</v>
      </c>
      <c r="Q280" s="13">
        <f t="shared" si="13"/>
        <v>238.74</v>
      </c>
      <c r="S280" s="13">
        <f t="shared" si="14"/>
        <v>2212.2799999999997</v>
      </c>
    </row>
    <row r="281" spans="2:19" s="10" customFormat="1" ht="12.75" customHeight="1">
      <c r="B281" s="11" t="s">
        <v>359</v>
      </c>
      <c r="C281" s="15" t="s">
        <v>45</v>
      </c>
      <c r="D281" s="12" t="s">
        <v>34</v>
      </c>
      <c r="E281" s="13">
        <v>42782.91</v>
      </c>
      <c r="F281" s="13">
        <v>8756.91</v>
      </c>
      <c r="G281" s="13">
        <v>1293.9500000000007</v>
      </c>
      <c r="H281" s="13"/>
      <c r="I281" s="13">
        <v>10050.86</v>
      </c>
      <c r="J281" s="11" t="s">
        <v>359</v>
      </c>
      <c r="K281" s="11" t="s">
        <v>34</v>
      </c>
      <c r="L281" s="11" t="s">
        <v>45</v>
      </c>
      <c r="M281" s="18"/>
      <c r="O281" s="14">
        <f t="shared" si="12"/>
        <v>0</v>
      </c>
      <c r="Q281" s="13">
        <f t="shared" si="13"/>
        <v>1293.9500000000007</v>
      </c>
      <c r="S281" s="13">
        <f t="shared" si="14"/>
        <v>11344.810000000001</v>
      </c>
    </row>
    <row r="282" spans="2:19" s="10" customFormat="1" ht="12.75" customHeight="1">
      <c r="B282" s="11" t="s">
        <v>360</v>
      </c>
      <c r="C282" s="15" t="s">
        <v>45</v>
      </c>
      <c r="D282" s="12" t="s">
        <v>34</v>
      </c>
      <c r="E282" s="13">
        <v>6213.52</v>
      </c>
      <c r="F282" s="13">
        <v>1360</v>
      </c>
      <c r="G282" s="13">
        <v>187.83999999999992</v>
      </c>
      <c r="H282" s="13"/>
      <c r="I282" s="13">
        <v>1547.84</v>
      </c>
      <c r="J282" s="11" t="s">
        <v>360</v>
      </c>
      <c r="K282" s="11" t="s">
        <v>34</v>
      </c>
      <c r="L282" s="11" t="s">
        <v>45</v>
      </c>
      <c r="M282" s="18"/>
      <c r="O282" s="14">
        <f t="shared" si="12"/>
        <v>0</v>
      </c>
      <c r="Q282" s="13">
        <f t="shared" si="13"/>
        <v>187.83999999999992</v>
      </c>
      <c r="S282" s="13">
        <f t="shared" si="14"/>
        <v>1735.6799999999998</v>
      </c>
    </row>
    <row r="283" spans="2:19" s="10" customFormat="1" ht="12.75" customHeight="1">
      <c r="B283" s="11" t="s">
        <v>361</v>
      </c>
      <c r="C283" s="15" t="s">
        <v>59</v>
      </c>
      <c r="D283" s="12" t="s">
        <v>37</v>
      </c>
      <c r="E283" s="13">
        <v>12254.26</v>
      </c>
      <c r="F283" s="13">
        <v>2682.33</v>
      </c>
      <c r="G283" s="13">
        <v>370.52</v>
      </c>
      <c r="H283" s="13"/>
      <c r="I283" s="13">
        <v>3052.85</v>
      </c>
      <c r="J283" s="11" t="s">
        <v>361</v>
      </c>
      <c r="K283" s="11" t="s">
        <v>37</v>
      </c>
      <c r="L283" s="11" t="s">
        <v>59</v>
      </c>
      <c r="M283" s="18"/>
      <c r="O283" s="14">
        <f t="shared" si="12"/>
        <v>0</v>
      </c>
      <c r="Q283" s="13">
        <f t="shared" si="13"/>
        <v>370.52</v>
      </c>
      <c r="S283" s="13">
        <f t="shared" si="14"/>
        <v>3423.37</v>
      </c>
    </row>
    <row r="284" spans="2:19" s="10" customFormat="1" ht="12.75" customHeight="1">
      <c r="B284" s="11" t="s">
        <v>362</v>
      </c>
      <c r="C284" s="15" t="s">
        <v>45</v>
      </c>
      <c r="D284" s="12" t="s">
        <v>34</v>
      </c>
      <c r="E284" s="13">
        <v>11719.85</v>
      </c>
      <c r="F284" s="13">
        <v>2451.38</v>
      </c>
      <c r="G284" s="13">
        <v>354.38000000000011</v>
      </c>
      <c r="H284" s="13"/>
      <c r="I284" s="13">
        <v>2805.76</v>
      </c>
      <c r="J284" s="11" t="s">
        <v>362</v>
      </c>
      <c r="K284" s="11" t="s">
        <v>34</v>
      </c>
      <c r="L284" s="11" t="s">
        <v>45</v>
      </c>
      <c r="M284" s="18"/>
      <c r="O284" s="14">
        <f t="shared" si="12"/>
        <v>0</v>
      </c>
      <c r="Q284" s="13">
        <f t="shared" si="13"/>
        <v>354.38000000000011</v>
      </c>
      <c r="S284" s="13">
        <f t="shared" si="14"/>
        <v>3160.1400000000003</v>
      </c>
    </row>
    <row r="285" spans="2:19" s="10" customFormat="1" ht="12.75" customHeight="1">
      <c r="B285" s="11" t="s">
        <v>363</v>
      </c>
      <c r="C285" s="15" t="s">
        <v>59</v>
      </c>
      <c r="D285" s="12" t="s">
        <v>37</v>
      </c>
      <c r="E285" s="13">
        <v>20474.189999999999</v>
      </c>
      <c r="F285" s="13">
        <v>4282.71</v>
      </c>
      <c r="G285" s="13">
        <v>619.17000000000007</v>
      </c>
      <c r="H285" s="13"/>
      <c r="I285" s="13">
        <v>4901.88</v>
      </c>
      <c r="J285" s="11" t="s">
        <v>363</v>
      </c>
      <c r="K285" s="11" t="s">
        <v>37</v>
      </c>
      <c r="L285" s="11" t="s">
        <v>59</v>
      </c>
      <c r="M285" s="18"/>
      <c r="O285" s="14">
        <f t="shared" si="12"/>
        <v>0</v>
      </c>
      <c r="Q285" s="13">
        <f t="shared" si="13"/>
        <v>619.17000000000007</v>
      </c>
      <c r="S285" s="13">
        <f t="shared" si="14"/>
        <v>5521.05</v>
      </c>
    </row>
    <row r="286" spans="2:19" s="10" customFormat="1" ht="12.75" customHeight="1">
      <c r="B286" s="11" t="s">
        <v>364</v>
      </c>
      <c r="C286" s="15"/>
      <c r="D286" s="12" t="s">
        <v>37</v>
      </c>
      <c r="E286" s="13">
        <v>151453.79</v>
      </c>
      <c r="F286" s="13"/>
      <c r="G286" s="13">
        <v>25381.98</v>
      </c>
      <c r="H286" s="13"/>
      <c r="I286" s="13">
        <v>25381.98</v>
      </c>
      <c r="J286" s="11" t="s">
        <v>364</v>
      </c>
      <c r="K286" s="11" t="s">
        <v>37</v>
      </c>
      <c r="L286" s="11" t="s">
        <v>105</v>
      </c>
      <c r="M286" s="18"/>
      <c r="O286" s="14">
        <f t="shared" si="12"/>
        <v>0</v>
      </c>
      <c r="Q286" s="13">
        <f>ROUND(E286/33,2)</f>
        <v>4589.51</v>
      </c>
      <c r="S286" s="13">
        <f t="shared" si="14"/>
        <v>29971.489999999998</v>
      </c>
    </row>
    <row r="287" spans="2:19" s="10" customFormat="1" ht="12.75" customHeight="1">
      <c r="B287" s="11" t="s">
        <v>365</v>
      </c>
      <c r="C287" s="15"/>
      <c r="D287" s="12" t="s">
        <v>40</v>
      </c>
      <c r="E287" s="13">
        <v>63119.21</v>
      </c>
      <c r="F287" s="13"/>
      <c r="G287" s="13">
        <v>10578.08</v>
      </c>
      <c r="H287" s="13"/>
      <c r="I287" s="13">
        <v>10578.08</v>
      </c>
      <c r="J287" s="11" t="s">
        <v>365</v>
      </c>
      <c r="K287" s="11" t="s">
        <v>40</v>
      </c>
      <c r="L287" s="11" t="s">
        <v>202</v>
      </c>
      <c r="M287" s="18"/>
      <c r="O287" s="14">
        <f t="shared" si="12"/>
        <v>0</v>
      </c>
      <c r="Q287" s="13">
        <f>ROUND(E287/33,2)</f>
        <v>1912.7</v>
      </c>
      <c r="S287" s="13">
        <f t="shared" si="14"/>
        <v>12490.78</v>
      </c>
    </row>
    <row r="288" spans="2:19" s="10" customFormat="1" ht="12.75" customHeight="1">
      <c r="B288" s="11" t="s">
        <v>366</v>
      </c>
      <c r="C288" s="15" t="s">
        <v>77</v>
      </c>
      <c r="D288" s="12" t="s">
        <v>34</v>
      </c>
      <c r="E288" s="13">
        <v>14970.66</v>
      </c>
      <c r="F288" s="13">
        <v>3226.27</v>
      </c>
      <c r="G288" s="13">
        <v>452.80999999999995</v>
      </c>
      <c r="H288" s="13"/>
      <c r="I288" s="13">
        <v>3679.08</v>
      </c>
      <c r="J288" s="11" t="s">
        <v>366</v>
      </c>
      <c r="K288" s="11" t="s">
        <v>34</v>
      </c>
      <c r="L288" s="11" t="s">
        <v>77</v>
      </c>
      <c r="M288" s="18"/>
      <c r="O288" s="14">
        <f t="shared" si="12"/>
        <v>0</v>
      </c>
      <c r="Q288" s="13">
        <f t="shared" si="13"/>
        <v>452.80999999999995</v>
      </c>
      <c r="S288" s="13">
        <f t="shared" si="14"/>
        <v>4131.8899999999994</v>
      </c>
    </row>
    <row r="289" spans="2:19" s="10" customFormat="1" ht="12.75" customHeight="1">
      <c r="B289" s="11" t="s">
        <v>367</v>
      </c>
      <c r="C289" s="15" t="s">
        <v>59</v>
      </c>
      <c r="D289" s="12" t="s">
        <v>37</v>
      </c>
      <c r="E289" s="13">
        <v>13036.76</v>
      </c>
      <c r="F289" s="13">
        <v>2809.49</v>
      </c>
      <c r="G289" s="13">
        <v>394.32000000000016</v>
      </c>
      <c r="H289" s="13"/>
      <c r="I289" s="13">
        <v>3203.81</v>
      </c>
      <c r="J289" s="11" t="s">
        <v>367</v>
      </c>
      <c r="K289" s="11" t="s">
        <v>37</v>
      </c>
      <c r="L289" s="11" t="s">
        <v>59</v>
      </c>
      <c r="M289" s="18"/>
      <c r="O289" s="14">
        <f t="shared" si="12"/>
        <v>0</v>
      </c>
      <c r="Q289" s="13">
        <f t="shared" si="13"/>
        <v>394.32000000000016</v>
      </c>
      <c r="S289" s="13">
        <f t="shared" si="14"/>
        <v>3598.13</v>
      </c>
    </row>
    <row r="290" spans="2:19" s="10" customFormat="1" ht="12.75" customHeight="1">
      <c r="B290" s="11" t="s">
        <v>368</v>
      </c>
      <c r="C290" s="15" t="s">
        <v>49</v>
      </c>
      <c r="D290" s="12" t="s">
        <v>40</v>
      </c>
      <c r="E290" s="13">
        <v>21148.21</v>
      </c>
      <c r="F290" s="13">
        <v>4515.63</v>
      </c>
      <c r="G290" s="13">
        <v>639.69999999999982</v>
      </c>
      <c r="H290" s="13"/>
      <c r="I290" s="13">
        <v>5155.33</v>
      </c>
      <c r="J290" s="11" t="s">
        <v>368</v>
      </c>
      <c r="K290" s="11" t="s">
        <v>40</v>
      </c>
      <c r="L290" s="11" t="s">
        <v>49</v>
      </c>
      <c r="M290" s="18"/>
      <c r="O290" s="14">
        <f t="shared" si="12"/>
        <v>0</v>
      </c>
      <c r="Q290" s="13">
        <f t="shared" si="13"/>
        <v>639.69999999999982</v>
      </c>
      <c r="S290" s="13">
        <f t="shared" si="14"/>
        <v>5795.03</v>
      </c>
    </row>
    <row r="291" spans="2:19" s="10" customFormat="1" ht="12.75" customHeight="1">
      <c r="B291" s="11" t="s">
        <v>369</v>
      </c>
      <c r="C291" s="15" t="s">
        <v>45</v>
      </c>
      <c r="D291" s="12" t="s">
        <v>34</v>
      </c>
      <c r="E291" s="13">
        <v>7414.64</v>
      </c>
      <c r="F291" s="13">
        <v>1604.66</v>
      </c>
      <c r="G291" s="13">
        <v>224.19999999999982</v>
      </c>
      <c r="H291" s="13"/>
      <c r="I291" s="13">
        <v>1828.86</v>
      </c>
      <c r="J291" s="11" t="s">
        <v>369</v>
      </c>
      <c r="K291" s="11" t="s">
        <v>34</v>
      </c>
      <c r="L291" s="11" t="s">
        <v>45</v>
      </c>
      <c r="M291" s="18"/>
      <c r="O291" s="14">
        <f t="shared" si="12"/>
        <v>0</v>
      </c>
      <c r="Q291" s="13">
        <f t="shared" si="13"/>
        <v>224.19999999999982</v>
      </c>
      <c r="S291" s="13">
        <f t="shared" si="14"/>
        <v>2053.0599999999995</v>
      </c>
    </row>
    <row r="292" spans="2:19" s="10" customFormat="1" ht="12.75" customHeight="1">
      <c r="B292" s="11" t="s">
        <v>370</v>
      </c>
      <c r="C292" s="15" t="s">
        <v>45</v>
      </c>
      <c r="D292" s="12" t="s">
        <v>34</v>
      </c>
      <c r="E292" s="13">
        <v>41166.6</v>
      </c>
      <c r="F292" s="13">
        <v>8915.6200000000008</v>
      </c>
      <c r="G292" s="13">
        <v>1244.8099999999995</v>
      </c>
      <c r="H292" s="13"/>
      <c r="I292" s="13">
        <v>10160.43</v>
      </c>
      <c r="J292" s="11" t="s">
        <v>370</v>
      </c>
      <c r="K292" s="11" t="s">
        <v>34</v>
      </c>
      <c r="L292" s="11" t="s">
        <v>45</v>
      </c>
      <c r="M292" s="18"/>
      <c r="O292" s="14">
        <f t="shared" si="12"/>
        <v>0</v>
      </c>
      <c r="Q292" s="13">
        <f t="shared" si="13"/>
        <v>1244.8099999999995</v>
      </c>
      <c r="S292" s="13">
        <f t="shared" si="14"/>
        <v>11405.24</v>
      </c>
    </row>
    <row r="293" spans="2:19" s="10" customFormat="1" ht="12.75" customHeight="1">
      <c r="B293" s="11" t="s">
        <v>371</v>
      </c>
      <c r="C293" s="15" t="s">
        <v>59</v>
      </c>
      <c r="D293" s="12" t="s">
        <v>37</v>
      </c>
      <c r="E293" s="13">
        <v>26523.62</v>
      </c>
      <c r="F293" s="13">
        <v>5745.57</v>
      </c>
      <c r="G293" s="13">
        <v>801.97000000000025</v>
      </c>
      <c r="H293" s="13"/>
      <c r="I293" s="13">
        <v>6547.54</v>
      </c>
      <c r="J293" s="11" t="s">
        <v>371</v>
      </c>
      <c r="K293" s="11" t="s">
        <v>37</v>
      </c>
      <c r="L293" s="11" t="s">
        <v>59</v>
      </c>
      <c r="M293" s="18"/>
      <c r="O293" s="14">
        <f t="shared" si="12"/>
        <v>0</v>
      </c>
      <c r="Q293" s="13">
        <f t="shared" si="13"/>
        <v>801.97000000000025</v>
      </c>
      <c r="S293" s="13">
        <f t="shared" si="14"/>
        <v>7349.51</v>
      </c>
    </row>
    <row r="294" spans="2:19" s="10" customFormat="1" ht="12.75" customHeight="1">
      <c r="B294" s="11" t="s">
        <v>372</v>
      </c>
      <c r="C294" s="15" t="s">
        <v>45</v>
      </c>
      <c r="D294" s="12" t="s">
        <v>34</v>
      </c>
      <c r="E294" s="13">
        <v>8937.48</v>
      </c>
      <c r="F294" s="13">
        <v>1933.27</v>
      </c>
      <c r="G294" s="13">
        <v>270.23</v>
      </c>
      <c r="H294" s="13"/>
      <c r="I294" s="13">
        <v>2203.5</v>
      </c>
      <c r="J294" s="11" t="s">
        <v>372</v>
      </c>
      <c r="K294" s="11" t="s">
        <v>34</v>
      </c>
      <c r="L294" s="11" t="s">
        <v>45</v>
      </c>
      <c r="M294" s="18"/>
      <c r="O294" s="14">
        <f t="shared" si="12"/>
        <v>0</v>
      </c>
      <c r="Q294" s="13">
        <f t="shared" si="13"/>
        <v>270.23</v>
      </c>
      <c r="S294" s="13">
        <f t="shared" si="14"/>
        <v>2473.73</v>
      </c>
    </row>
    <row r="295" spans="2:19" s="10" customFormat="1" ht="12.75" customHeight="1">
      <c r="B295" s="11" t="s">
        <v>373</v>
      </c>
      <c r="C295" s="15" t="s">
        <v>59</v>
      </c>
      <c r="D295" s="12" t="s">
        <v>37</v>
      </c>
      <c r="E295" s="13">
        <v>12079.89</v>
      </c>
      <c r="F295" s="13">
        <v>2613.11</v>
      </c>
      <c r="G295" s="13">
        <v>365.28999999999996</v>
      </c>
      <c r="H295" s="13"/>
      <c r="I295" s="13">
        <v>2978.4</v>
      </c>
      <c r="J295" s="11" t="s">
        <v>373</v>
      </c>
      <c r="K295" s="11" t="s">
        <v>37</v>
      </c>
      <c r="L295" s="11" t="s">
        <v>59</v>
      </c>
      <c r="M295" s="18"/>
      <c r="O295" s="14">
        <f t="shared" si="12"/>
        <v>0</v>
      </c>
      <c r="Q295" s="13">
        <f t="shared" si="13"/>
        <v>365.28999999999996</v>
      </c>
      <c r="S295" s="13">
        <f t="shared" si="14"/>
        <v>3343.69</v>
      </c>
    </row>
    <row r="296" spans="2:19" s="10" customFormat="1" ht="12.75" customHeight="1">
      <c r="B296" s="11" t="s">
        <v>374</v>
      </c>
      <c r="C296" s="15" t="s">
        <v>59</v>
      </c>
      <c r="D296" s="12" t="s">
        <v>37</v>
      </c>
      <c r="E296" s="13">
        <v>11384.86</v>
      </c>
      <c r="F296" s="13">
        <v>2442.1</v>
      </c>
      <c r="G296" s="13">
        <v>344.36000000000013</v>
      </c>
      <c r="H296" s="13"/>
      <c r="I296" s="13">
        <v>2786.46</v>
      </c>
      <c r="J296" s="11" t="s">
        <v>374</v>
      </c>
      <c r="K296" s="11" t="s">
        <v>37</v>
      </c>
      <c r="L296" s="11" t="s">
        <v>59</v>
      </c>
      <c r="M296" s="18"/>
      <c r="O296" s="14">
        <f t="shared" si="12"/>
        <v>0</v>
      </c>
      <c r="Q296" s="13">
        <f t="shared" si="13"/>
        <v>344.36000000000013</v>
      </c>
      <c r="S296" s="13">
        <f t="shared" si="14"/>
        <v>3130.82</v>
      </c>
    </row>
    <row r="297" spans="2:19" s="10" customFormat="1" ht="12.75" customHeight="1">
      <c r="B297" s="11" t="s">
        <v>375</v>
      </c>
      <c r="C297" s="15" t="s">
        <v>59</v>
      </c>
      <c r="D297" s="12" t="s">
        <v>37</v>
      </c>
      <c r="E297" s="13">
        <v>6483.51</v>
      </c>
      <c r="F297" s="13">
        <v>1249.97</v>
      </c>
      <c r="G297" s="13">
        <v>196.01</v>
      </c>
      <c r="H297" s="13"/>
      <c r="I297" s="13">
        <v>1445.98</v>
      </c>
      <c r="J297" s="11" t="s">
        <v>375</v>
      </c>
      <c r="K297" s="11" t="s">
        <v>37</v>
      </c>
      <c r="L297" s="11" t="s">
        <v>59</v>
      </c>
      <c r="M297" s="18"/>
      <c r="O297" s="14">
        <f t="shared" si="12"/>
        <v>0</v>
      </c>
      <c r="Q297" s="13">
        <f t="shared" si="13"/>
        <v>196.01</v>
      </c>
      <c r="S297" s="13">
        <f t="shared" si="14"/>
        <v>1641.99</v>
      </c>
    </row>
    <row r="298" spans="2:19" s="10" customFormat="1" ht="12.75" customHeight="1">
      <c r="B298" s="11" t="s">
        <v>376</v>
      </c>
      <c r="C298" s="15" t="s">
        <v>49</v>
      </c>
      <c r="D298" s="12" t="s">
        <v>40</v>
      </c>
      <c r="E298" s="13">
        <v>77440.27</v>
      </c>
      <c r="F298" s="13">
        <v>14932.31</v>
      </c>
      <c r="G298" s="13">
        <v>2341.5500000000011</v>
      </c>
      <c r="H298" s="13"/>
      <c r="I298" s="13">
        <v>17273.86</v>
      </c>
      <c r="J298" s="11" t="s">
        <v>376</v>
      </c>
      <c r="K298" s="11" t="s">
        <v>40</v>
      </c>
      <c r="L298" s="11" t="s">
        <v>49</v>
      </c>
      <c r="M298" s="18"/>
      <c r="O298" s="14">
        <f t="shared" si="12"/>
        <v>0</v>
      </c>
      <c r="Q298" s="13">
        <f t="shared" si="13"/>
        <v>2341.5500000000011</v>
      </c>
      <c r="S298" s="13">
        <f t="shared" si="14"/>
        <v>19615.410000000003</v>
      </c>
    </row>
    <row r="299" spans="2:19" s="10" customFormat="1" ht="12.75" customHeight="1">
      <c r="B299" s="11" t="s">
        <v>377</v>
      </c>
      <c r="C299" s="15" t="s">
        <v>45</v>
      </c>
      <c r="D299" s="12" t="s">
        <v>34</v>
      </c>
      <c r="E299" s="13">
        <v>17982.91</v>
      </c>
      <c r="F299" s="13">
        <v>3899.59</v>
      </c>
      <c r="G299" s="13">
        <v>543.97999999999956</v>
      </c>
      <c r="H299" s="13"/>
      <c r="I299" s="13">
        <v>4443.57</v>
      </c>
      <c r="J299" s="11" t="s">
        <v>377</v>
      </c>
      <c r="K299" s="11" t="s">
        <v>34</v>
      </c>
      <c r="L299" s="11" t="s">
        <v>45</v>
      </c>
      <c r="M299" s="18"/>
      <c r="O299" s="14">
        <f t="shared" si="12"/>
        <v>0</v>
      </c>
      <c r="Q299" s="13">
        <f t="shared" si="13"/>
        <v>543.97999999999956</v>
      </c>
      <c r="S299" s="13">
        <f t="shared" si="14"/>
        <v>4987.5499999999993</v>
      </c>
    </row>
    <row r="300" spans="2:19" s="10" customFormat="1" ht="12.75" customHeight="1">
      <c r="B300" s="11" t="s">
        <v>378</v>
      </c>
      <c r="C300" s="15" t="s">
        <v>45</v>
      </c>
      <c r="D300" s="12" t="s">
        <v>34</v>
      </c>
      <c r="E300" s="13">
        <v>11591.34</v>
      </c>
      <c r="F300" s="13">
        <v>2413.85</v>
      </c>
      <c r="G300" s="13">
        <v>350.57999999999993</v>
      </c>
      <c r="H300" s="13"/>
      <c r="I300" s="13">
        <v>2764.43</v>
      </c>
      <c r="J300" s="11" t="s">
        <v>378</v>
      </c>
      <c r="K300" s="11" t="s">
        <v>34</v>
      </c>
      <c r="L300" s="11" t="s">
        <v>45</v>
      </c>
      <c r="M300" s="18"/>
      <c r="O300" s="14">
        <f t="shared" si="12"/>
        <v>0</v>
      </c>
      <c r="Q300" s="13">
        <f t="shared" si="13"/>
        <v>350.57999999999993</v>
      </c>
      <c r="S300" s="13">
        <f t="shared" si="14"/>
        <v>3115.0099999999998</v>
      </c>
    </row>
    <row r="301" spans="2:19" s="10" customFormat="1" ht="12.75" customHeight="1">
      <c r="B301" s="11" t="s">
        <v>379</v>
      </c>
      <c r="C301" s="15" t="s">
        <v>45</v>
      </c>
      <c r="D301" s="12" t="s">
        <v>34</v>
      </c>
      <c r="E301" s="13">
        <v>6776.32</v>
      </c>
      <c r="F301" s="13">
        <v>1463.71</v>
      </c>
      <c r="G301" s="13">
        <v>204.96000000000004</v>
      </c>
      <c r="H301" s="13"/>
      <c r="I301" s="13">
        <v>1668.67</v>
      </c>
      <c r="J301" s="11" t="s">
        <v>379</v>
      </c>
      <c r="K301" s="11" t="s">
        <v>34</v>
      </c>
      <c r="L301" s="11" t="s">
        <v>45</v>
      </c>
      <c r="M301" s="18"/>
      <c r="O301" s="14">
        <f t="shared" si="12"/>
        <v>0</v>
      </c>
      <c r="Q301" s="13">
        <f t="shared" si="13"/>
        <v>204.96000000000004</v>
      </c>
      <c r="S301" s="13">
        <f t="shared" si="14"/>
        <v>1873.63</v>
      </c>
    </row>
    <row r="302" spans="2:19" s="10" customFormat="1" ht="12.75" customHeight="1">
      <c r="B302" s="11" t="s">
        <v>380</v>
      </c>
      <c r="C302" s="15" t="s">
        <v>59</v>
      </c>
      <c r="D302" s="12" t="s">
        <v>37</v>
      </c>
      <c r="E302" s="13">
        <v>21260.36</v>
      </c>
      <c r="F302" s="13">
        <v>4580.91</v>
      </c>
      <c r="G302" s="13">
        <v>643.13000000000011</v>
      </c>
      <c r="H302" s="13"/>
      <c r="I302" s="13">
        <v>5224.04</v>
      </c>
      <c r="J302" s="11" t="s">
        <v>380</v>
      </c>
      <c r="K302" s="11" t="s">
        <v>37</v>
      </c>
      <c r="L302" s="11" t="s">
        <v>59</v>
      </c>
      <c r="M302" s="18"/>
      <c r="O302" s="14">
        <f t="shared" si="12"/>
        <v>0</v>
      </c>
      <c r="Q302" s="13">
        <f t="shared" si="13"/>
        <v>643.13000000000011</v>
      </c>
      <c r="S302" s="13">
        <f t="shared" si="14"/>
        <v>5867.17</v>
      </c>
    </row>
    <row r="303" spans="2:19" s="10" customFormat="1" ht="12.75" customHeight="1">
      <c r="B303" s="11" t="s">
        <v>381</v>
      </c>
      <c r="C303" s="15" t="s">
        <v>49</v>
      </c>
      <c r="D303" s="12" t="s">
        <v>40</v>
      </c>
      <c r="E303" s="13">
        <v>46014.58</v>
      </c>
      <c r="F303" s="13">
        <v>9914.94</v>
      </c>
      <c r="G303" s="13">
        <v>1391.9699999999993</v>
      </c>
      <c r="H303" s="13"/>
      <c r="I303" s="13">
        <v>11306.91</v>
      </c>
      <c r="J303" s="11" t="s">
        <v>381</v>
      </c>
      <c r="K303" s="11" t="s">
        <v>40</v>
      </c>
      <c r="L303" s="11" t="s">
        <v>49</v>
      </c>
      <c r="M303" s="18"/>
      <c r="O303" s="14">
        <f t="shared" si="12"/>
        <v>0</v>
      </c>
      <c r="Q303" s="13">
        <f t="shared" si="13"/>
        <v>1391.9699999999993</v>
      </c>
      <c r="S303" s="13">
        <f t="shared" si="14"/>
        <v>12698.88</v>
      </c>
    </row>
    <row r="304" spans="2:19" s="10" customFormat="1" ht="12.75" customHeight="1">
      <c r="B304" s="11" t="s">
        <v>382</v>
      </c>
      <c r="C304" s="15" t="s">
        <v>45</v>
      </c>
      <c r="D304" s="12" t="s">
        <v>34</v>
      </c>
      <c r="E304" s="13">
        <v>12563.05</v>
      </c>
      <c r="F304" s="13">
        <v>2685.91</v>
      </c>
      <c r="G304" s="13">
        <v>379.96000000000004</v>
      </c>
      <c r="H304" s="13"/>
      <c r="I304" s="13">
        <v>3065.87</v>
      </c>
      <c r="J304" s="11" t="s">
        <v>382</v>
      </c>
      <c r="K304" s="11" t="s">
        <v>34</v>
      </c>
      <c r="L304" s="11" t="s">
        <v>45</v>
      </c>
      <c r="M304" s="18"/>
      <c r="O304" s="14">
        <f t="shared" si="12"/>
        <v>0</v>
      </c>
      <c r="Q304" s="13">
        <f t="shared" si="13"/>
        <v>379.96000000000004</v>
      </c>
      <c r="S304" s="13">
        <f t="shared" si="14"/>
        <v>3445.83</v>
      </c>
    </row>
    <row r="305" spans="2:19" s="10" customFormat="1" ht="12.75" customHeight="1">
      <c r="B305" s="11" t="s">
        <v>383</v>
      </c>
      <c r="C305" s="15" t="s">
        <v>45</v>
      </c>
      <c r="D305" s="12" t="s">
        <v>34</v>
      </c>
      <c r="E305" s="13">
        <v>35012.51</v>
      </c>
      <c r="F305" s="13">
        <v>7117.84</v>
      </c>
      <c r="G305" s="13">
        <v>1058.8899999999994</v>
      </c>
      <c r="H305" s="13"/>
      <c r="I305" s="13">
        <v>8176.73</v>
      </c>
      <c r="J305" s="11" t="s">
        <v>383</v>
      </c>
      <c r="K305" s="11" t="s">
        <v>34</v>
      </c>
      <c r="L305" s="11" t="s">
        <v>45</v>
      </c>
      <c r="M305" s="18"/>
      <c r="O305" s="14">
        <f t="shared" si="12"/>
        <v>0</v>
      </c>
      <c r="Q305" s="13">
        <f t="shared" si="13"/>
        <v>1058.8899999999994</v>
      </c>
      <c r="S305" s="13">
        <f t="shared" si="14"/>
        <v>9235.619999999999</v>
      </c>
    </row>
    <row r="306" spans="2:19" s="10" customFormat="1" ht="12.75" customHeight="1">
      <c r="B306" s="11" t="s">
        <v>384</v>
      </c>
      <c r="C306" s="15" t="s">
        <v>45</v>
      </c>
      <c r="D306" s="12" t="s">
        <v>34</v>
      </c>
      <c r="E306" s="13">
        <v>9399.73</v>
      </c>
      <c r="F306" s="13">
        <v>2016.23</v>
      </c>
      <c r="G306" s="13">
        <v>284.30000000000018</v>
      </c>
      <c r="H306" s="13"/>
      <c r="I306" s="13">
        <v>2300.5300000000002</v>
      </c>
      <c r="J306" s="11" t="s">
        <v>384</v>
      </c>
      <c r="K306" s="11" t="s">
        <v>34</v>
      </c>
      <c r="L306" s="11" t="s">
        <v>45</v>
      </c>
      <c r="M306" s="18"/>
      <c r="O306" s="14">
        <f t="shared" si="12"/>
        <v>0</v>
      </c>
      <c r="Q306" s="13">
        <f t="shared" si="13"/>
        <v>284.30000000000018</v>
      </c>
      <c r="S306" s="13">
        <f t="shared" si="14"/>
        <v>2584.8300000000004</v>
      </c>
    </row>
    <row r="307" spans="2:19" s="10" customFormat="1" ht="12.75" customHeight="1">
      <c r="B307" s="11" t="s">
        <v>385</v>
      </c>
      <c r="C307" s="15" t="s">
        <v>45</v>
      </c>
      <c r="D307" s="12" t="s">
        <v>34</v>
      </c>
      <c r="E307" s="13">
        <v>5468.77</v>
      </c>
      <c r="F307" s="13">
        <v>1173.3900000000001</v>
      </c>
      <c r="G307" s="13">
        <v>165.36999999999989</v>
      </c>
      <c r="H307" s="13"/>
      <c r="I307" s="13">
        <v>1338.76</v>
      </c>
      <c r="J307" s="11" t="s">
        <v>385</v>
      </c>
      <c r="K307" s="11" t="s">
        <v>34</v>
      </c>
      <c r="L307" s="11" t="s">
        <v>45</v>
      </c>
      <c r="M307" s="18"/>
      <c r="O307" s="14">
        <f t="shared" si="12"/>
        <v>0</v>
      </c>
      <c r="Q307" s="13">
        <f t="shared" si="13"/>
        <v>165.36999999999989</v>
      </c>
      <c r="S307" s="13">
        <f t="shared" si="14"/>
        <v>1504.1299999999999</v>
      </c>
    </row>
    <row r="308" spans="2:19" s="10" customFormat="1" ht="12.75" customHeight="1">
      <c r="B308" s="11" t="s">
        <v>386</v>
      </c>
      <c r="C308" s="15" t="s">
        <v>45</v>
      </c>
      <c r="D308" s="12" t="s">
        <v>34</v>
      </c>
      <c r="E308" s="13">
        <v>9094.06</v>
      </c>
      <c r="F308" s="13">
        <v>1926.28</v>
      </c>
      <c r="G308" s="13">
        <v>275.02999999999997</v>
      </c>
      <c r="H308" s="13"/>
      <c r="I308" s="13">
        <v>2201.31</v>
      </c>
      <c r="J308" s="11" t="s">
        <v>386</v>
      </c>
      <c r="K308" s="11" t="s">
        <v>34</v>
      </c>
      <c r="L308" s="11" t="s">
        <v>45</v>
      </c>
      <c r="M308" s="18"/>
      <c r="O308" s="14">
        <f t="shared" si="12"/>
        <v>0</v>
      </c>
      <c r="Q308" s="13">
        <f t="shared" si="13"/>
        <v>275.02999999999997</v>
      </c>
      <c r="S308" s="13">
        <f t="shared" si="14"/>
        <v>2476.34</v>
      </c>
    </row>
    <row r="309" spans="2:19" s="10" customFormat="1" ht="12.75" customHeight="1">
      <c r="B309" s="11" t="s">
        <v>387</v>
      </c>
      <c r="C309" s="15" t="s">
        <v>45</v>
      </c>
      <c r="D309" s="12" t="s">
        <v>37</v>
      </c>
      <c r="E309" s="13">
        <v>9935.02</v>
      </c>
      <c r="F309" s="13">
        <v>2104.4499999999998</v>
      </c>
      <c r="G309" s="13">
        <v>300.47000000000025</v>
      </c>
      <c r="H309" s="13"/>
      <c r="I309" s="13">
        <v>2404.92</v>
      </c>
      <c r="J309" s="11" t="s">
        <v>387</v>
      </c>
      <c r="K309" s="11" t="s">
        <v>37</v>
      </c>
      <c r="L309" s="11" t="s">
        <v>45</v>
      </c>
      <c r="M309" s="18"/>
      <c r="O309" s="14">
        <f t="shared" si="12"/>
        <v>0</v>
      </c>
      <c r="Q309" s="13">
        <f t="shared" si="13"/>
        <v>300.47000000000025</v>
      </c>
      <c r="S309" s="13">
        <f t="shared" si="14"/>
        <v>2705.3900000000003</v>
      </c>
    </row>
    <row r="310" spans="2:19" s="10" customFormat="1" ht="12.75" customHeight="1">
      <c r="B310" s="11" t="s">
        <v>388</v>
      </c>
      <c r="C310" s="15" t="s">
        <v>45</v>
      </c>
      <c r="D310" s="12" t="s">
        <v>34</v>
      </c>
      <c r="E310" s="13">
        <v>47416.56</v>
      </c>
      <c r="F310" s="13">
        <v>9886.08</v>
      </c>
      <c r="G310" s="13">
        <v>1434.4899999999998</v>
      </c>
      <c r="H310" s="13"/>
      <c r="I310" s="13">
        <v>11320.57</v>
      </c>
      <c r="J310" s="11" t="s">
        <v>388</v>
      </c>
      <c r="K310" s="11" t="s">
        <v>34</v>
      </c>
      <c r="L310" s="11" t="s">
        <v>45</v>
      </c>
      <c r="M310" s="18"/>
      <c r="O310" s="14">
        <f t="shared" si="12"/>
        <v>0</v>
      </c>
      <c r="Q310" s="13">
        <f t="shared" si="13"/>
        <v>1434.4899999999998</v>
      </c>
      <c r="S310" s="13">
        <f t="shared" si="14"/>
        <v>12755.06</v>
      </c>
    </row>
    <row r="311" spans="2:19" s="10" customFormat="1" ht="12.75" customHeight="1">
      <c r="B311" s="11" t="s">
        <v>389</v>
      </c>
      <c r="C311" s="15" t="s">
        <v>45</v>
      </c>
      <c r="D311" s="12" t="s">
        <v>34</v>
      </c>
      <c r="E311" s="13">
        <v>14638.62</v>
      </c>
      <c r="F311" s="13">
        <v>3110.93</v>
      </c>
      <c r="G311" s="13">
        <v>442.69000000000005</v>
      </c>
      <c r="H311" s="13"/>
      <c r="I311" s="13">
        <v>3553.62</v>
      </c>
      <c r="J311" s="11" t="s">
        <v>389</v>
      </c>
      <c r="K311" s="11" t="s">
        <v>34</v>
      </c>
      <c r="L311" s="11" t="s">
        <v>45</v>
      </c>
      <c r="M311" s="18"/>
      <c r="O311" s="14">
        <f t="shared" si="12"/>
        <v>0</v>
      </c>
      <c r="Q311" s="13">
        <f t="shared" si="13"/>
        <v>442.69000000000005</v>
      </c>
      <c r="S311" s="13">
        <f t="shared" si="14"/>
        <v>3996.31</v>
      </c>
    </row>
    <row r="312" spans="2:19" s="10" customFormat="1" ht="12.75" customHeight="1">
      <c r="B312" s="11" t="s">
        <v>390</v>
      </c>
      <c r="C312" s="15" t="s">
        <v>45</v>
      </c>
      <c r="D312" s="12" t="s">
        <v>34</v>
      </c>
      <c r="E312" s="13">
        <v>8584.33</v>
      </c>
      <c r="F312" s="13">
        <v>1647.46</v>
      </c>
      <c r="G312" s="13">
        <v>259.74</v>
      </c>
      <c r="H312" s="13"/>
      <c r="I312" s="13">
        <v>1907.2</v>
      </c>
      <c r="J312" s="11" t="s">
        <v>390</v>
      </c>
      <c r="K312" s="11" t="s">
        <v>34</v>
      </c>
      <c r="L312" s="11" t="s">
        <v>45</v>
      </c>
      <c r="M312" s="18"/>
      <c r="O312" s="14">
        <f t="shared" si="12"/>
        <v>0</v>
      </c>
      <c r="Q312" s="13">
        <f t="shared" si="13"/>
        <v>259.74</v>
      </c>
      <c r="S312" s="13">
        <f t="shared" si="14"/>
        <v>2166.94</v>
      </c>
    </row>
    <row r="313" spans="2:19" s="10" customFormat="1" ht="12.75" customHeight="1">
      <c r="B313" s="11" t="s">
        <v>391</v>
      </c>
      <c r="C313" s="15" t="s">
        <v>59</v>
      </c>
      <c r="D313" s="12" t="s">
        <v>37</v>
      </c>
      <c r="E313" s="13">
        <v>41496.97</v>
      </c>
      <c r="F313" s="13">
        <v>7964.97</v>
      </c>
      <c r="G313" s="13">
        <v>1255.7499999999991</v>
      </c>
      <c r="H313" s="13"/>
      <c r="I313" s="13">
        <v>9220.7199999999993</v>
      </c>
      <c r="J313" s="11" t="s">
        <v>391</v>
      </c>
      <c r="K313" s="11" t="s">
        <v>37</v>
      </c>
      <c r="L313" s="11" t="s">
        <v>59</v>
      </c>
      <c r="M313" s="18"/>
      <c r="O313" s="14">
        <f t="shared" si="12"/>
        <v>0</v>
      </c>
      <c r="Q313" s="13">
        <f t="shared" si="13"/>
        <v>1255.7499999999991</v>
      </c>
      <c r="S313" s="13">
        <f t="shared" si="14"/>
        <v>10476.469999999998</v>
      </c>
    </row>
    <row r="314" spans="2:19" s="10" customFormat="1" ht="12.75" customHeight="1">
      <c r="B314" s="11" t="s">
        <v>392</v>
      </c>
      <c r="C314" s="15"/>
      <c r="D314" s="12" t="s">
        <v>34</v>
      </c>
      <c r="E314" s="13">
        <v>10926.74</v>
      </c>
      <c r="F314" s="13"/>
      <c r="G314" s="13">
        <v>2658.78</v>
      </c>
      <c r="H314" s="13"/>
      <c r="I314" s="13">
        <v>2658.78</v>
      </c>
      <c r="J314" s="11" t="s">
        <v>392</v>
      </c>
      <c r="K314" s="11" t="s">
        <v>34</v>
      </c>
      <c r="L314" s="11" t="s">
        <v>66</v>
      </c>
      <c r="M314" s="18"/>
      <c r="O314" s="14">
        <f t="shared" si="12"/>
        <v>0</v>
      </c>
      <c r="Q314" s="13">
        <f>ROUND(E314/33,2)</f>
        <v>331.11</v>
      </c>
      <c r="S314" s="13">
        <f t="shared" si="14"/>
        <v>2989.8900000000003</v>
      </c>
    </row>
    <row r="315" spans="2:19" s="10" customFormat="1" ht="12.75" customHeight="1">
      <c r="B315" s="11" t="s">
        <v>393</v>
      </c>
      <c r="C315" s="15" t="s">
        <v>394</v>
      </c>
      <c r="D315" s="12" t="s">
        <v>395</v>
      </c>
      <c r="E315" s="13">
        <v>15103.45</v>
      </c>
      <c r="F315" s="13">
        <v>3237.74</v>
      </c>
      <c r="G315" s="13">
        <v>456.70000000000027</v>
      </c>
      <c r="H315" s="13"/>
      <c r="I315" s="13">
        <v>3694.44</v>
      </c>
      <c r="J315" s="11" t="s">
        <v>393</v>
      </c>
      <c r="K315" s="11" t="s">
        <v>395</v>
      </c>
      <c r="L315" s="11" t="s">
        <v>394</v>
      </c>
      <c r="M315" s="18"/>
      <c r="O315" s="14" t="e">
        <f t="shared" si="12"/>
        <v>#VALUE!</v>
      </c>
      <c r="Q315" s="13">
        <f t="shared" si="13"/>
        <v>456.70000000000027</v>
      </c>
      <c r="S315" s="13">
        <f t="shared" si="14"/>
        <v>4151.1400000000003</v>
      </c>
    </row>
    <row r="316" spans="2:19" s="10" customFormat="1" ht="12.75" customHeight="1">
      <c r="B316" s="11" t="s">
        <v>396</v>
      </c>
      <c r="C316" s="15" t="s">
        <v>45</v>
      </c>
      <c r="D316" s="12" t="s">
        <v>34</v>
      </c>
      <c r="E316" s="13">
        <v>8333.24</v>
      </c>
      <c r="F316" s="13">
        <v>1658.36</v>
      </c>
      <c r="G316" s="13">
        <v>251.98000000000002</v>
      </c>
      <c r="H316" s="13"/>
      <c r="I316" s="13">
        <v>1910.34</v>
      </c>
      <c r="J316" s="11" t="s">
        <v>396</v>
      </c>
      <c r="K316" s="11" t="s">
        <v>34</v>
      </c>
      <c r="L316" s="11" t="s">
        <v>45</v>
      </c>
      <c r="M316" s="18"/>
      <c r="O316" s="14">
        <f t="shared" si="12"/>
        <v>0</v>
      </c>
      <c r="Q316" s="13">
        <f t="shared" si="13"/>
        <v>251.98000000000002</v>
      </c>
      <c r="S316" s="13">
        <f t="shared" si="14"/>
        <v>2162.3199999999997</v>
      </c>
    </row>
    <row r="317" spans="2:19" s="10" customFormat="1" ht="12.75" customHeight="1">
      <c r="B317" s="11" t="s">
        <v>397</v>
      </c>
      <c r="C317" s="15" t="s">
        <v>394</v>
      </c>
      <c r="D317" s="12" t="s">
        <v>395</v>
      </c>
      <c r="E317" s="13">
        <v>8829.6</v>
      </c>
      <c r="F317" s="13">
        <v>1865.69</v>
      </c>
      <c r="G317" s="13">
        <v>267.00999999999976</v>
      </c>
      <c r="H317" s="13"/>
      <c r="I317" s="13">
        <v>2132.6999999999998</v>
      </c>
      <c r="J317" s="11" t="s">
        <v>397</v>
      </c>
      <c r="K317" s="11" t="s">
        <v>395</v>
      </c>
      <c r="L317" s="11" t="s">
        <v>394</v>
      </c>
      <c r="M317" s="18"/>
      <c r="O317" s="14" t="e">
        <f t="shared" si="12"/>
        <v>#VALUE!</v>
      </c>
      <c r="Q317" s="13">
        <f t="shared" si="13"/>
        <v>267.00999999999976</v>
      </c>
      <c r="S317" s="13">
        <f t="shared" si="14"/>
        <v>2399.7099999999996</v>
      </c>
    </row>
    <row r="318" spans="2:19" s="10" customFormat="1" ht="12.75" customHeight="1">
      <c r="B318" s="11" t="s">
        <v>398</v>
      </c>
      <c r="C318" s="15" t="s">
        <v>45</v>
      </c>
      <c r="D318" s="12" t="s">
        <v>34</v>
      </c>
      <c r="E318" s="13">
        <v>5878.6</v>
      </c>
      <c r="F318" s="13">
        <v>1240.3699999999999</v>
      </c>
      <c r="G318" s="13">
        <v>177.77000000000021</v>
      </c>
      <c r="H318" s="13"/>
      <c r="I318" s="13">
        <v>1418.14</v>
      </c>
      <c r="J318" s="11" t="s">
        <v>398</v>
      </c>
      <c r="K318" s="11" t="s">
        <v>34</v>
      </c>
      <c r="L318" s="11" t="s">
        <v>45</v>
      </c>
      <c r="M318" s="18"/>
      <c r="O318" s="14">
        <f t="shared" si="12"/>
        <v>0</v>
      </c>
      <c r="Q318" s="13">
        <f t="shared" si="13"/>
        <v>177.77000000000021</v>
      </c>
      <c r="S318" s="13">
        <f t="shared" si="14"/>
        <v>1595.9100000000003</v>
      </c>
    </row>
    <row r="319" spans="2:19" s="10" customFormat="1" ht="12.75" customHeight="1">
      <c r="B319" s="11" t="s">
        <v>399</v>
      </c>
      <c r="C319" s="15" t="s">
        <v>49</v>
      </c>
      <c r="D319" s="12" t="s">
        <v>40</v>
      </c>
      <c r="E319" s="13">
        <v>49295.23</v>
      </c>
      <c r="F319" s="13">
        <v>10391.02</v>
      </c>
      <c r="G319" s="13">
        <v>1491.5200000000004</v>
      </c>
      <c r="H319" s="13"/>
      <c r="I319" s="13">
        <v>11882.54</v>
      </c>
      <c r="J319" s="11" t="s">
        <v>399</v>
      </c>
      <c r="K319" s="11" t="s">
        <v>40</v>
      </c>
      <c r="L319" s="11" t="s">
        <v>49</v>
      </c>
      <c r="M319" s="18"/>
      <c r="O319" s="14">
        <f t="shared" si="12"/>
        <v>0</v>
      </c>
      <c r="Q319" s="13">
        <f t="shared" si="13"/>
        <v>1491.5200000000004</v>
      </c>
      <c r="S319" s="13">
        <f t="shared" si="14"/>
        <v>13374.060000000001</v>
      </c>
    </row>
    <row r="320" spans="2:19" s="10" customFormat="1" ht="12.75" customHeight="1">
      <c r="B320" s="11" t="s">
        <v>400</v>
      </c>
      <c r="C320" s="15" t="s">
        <v>45</v>
      </c>
      <c r="D320" s="12" t="s">
        <v>34</v>
      </c>
      <c r="E320" s="13">
        <v>44665.45</v>
      </c>
      <c r="F320" s="13">
        <v>8861.85</v>
      </c>
      <c r="G320" s="13">
        <v>1350.869999999999</v>
      </c>
      <c r="H320" s="13"/>
      <c r="I320" s="13">
        <v>10212.719999999999</v>
      </c>
      <c r="J320" s="11" t="s">
        <v>400</v>
      </c>
      <c r="K320" s="11" t="s">
        <v>34</v>
      </c>
      <c r="L320" s="11" t="s">
        <v>45</v>
      </c>
      <c r="M320" s="18"/>
      <c r="O320" s="14">
        <f t="shared" si="12"/>
        <v>0</v>
      </c>
      <c r="Q320" s="13">
        <f t="shared" si="13"/>
        <v>1350.869999999999</v>
      </c>
      <c r="S320" s="13">
        <f t="shared" si="14"/>
        <v>11563.589999999998</v>
      </c>
    </row>
    <row r="321" spans="2:19" s="10" customFormat="1" ht="12.75" customHeight="1">
      <c r="B321" s="11" t="s">
        <v>401</v>
      </c>
      <c r="C321" s="15" t="s">
        <v>51</v>
      </c>
      <c r="D321" s="12" t="s">
        <v>43</v>
      </c>
      <c r="E321" s="13">
        <v>196069.6</v>
      </c>
      <c r="F321" s="13">
        <v>38902.21</v>
      </c>
      <c r="G321" s="13">
        <v>5930.0900000000038</v>
      </c>
      <c r="H321" s="13"/>
      <c r="I321" s="13">
        <v>44832.3</v>
      </c>
      <c r="J321" s="11" t="s">
        <v>401</v>
      </c>
      <c r="K321" s="11" t="s">
        <v>43</v>
      </c>
      <c r="L321" s="11" t="s">
        <v>51</v>
      </c>
      <c r="M321" s="18"/>
      <c r="O321" s="14">
        <f t="shared" si="12"/>
        <v>0</v>
      </c>
      <c r="Q321" s="13">
        <f t="shared" si="13"/>
        <v>5930.0900000000038</v>
      </c>
      <c r="S321" s="13">
        <f t="shared" si="14"/>
        <v>50762.390000000007</v>
      </c>
    </row>
    <row r="322" spans="2:19" s="10" customFormat="1" ht="12.75" customHeight="1">
      <c r="B322" s="11" t="s">
        <v>402</v>
      </c>
      <c r="C322" s="15" t="s">
        <v>45</v>
      </c>
      <c r="D322" s="12" t="s">
        <v>34</v>
      </c>
      <c r="E322" s="13">
        <v>29832.53</v>
      </c>
      <c r="F322" s="13">
        <v>6179.15</v>
      </c>
      <c r="G322" s="13">
        <v>902.25</v>
      </c>
      <c r="H322" s="13"/>
      <c r="I322" s="13">
        <v>7081.4</v>
      </c>
      <c r="J322" s="11" t="s">
        <v>402</v>
      </c>
      <c r="K322" s="11" t="s">
        <v>34</v>
      </c>
      <c r="L322" s="11" t="s">
        <v>45</v>
      </c>
      <c r="M322" s="18"/>
      <c r="O322" s="14">
        <f t="shared" si="12"/>
        <v>0</v>
      </c>
      <c r="Q322" s="13">
        <f t="shared" si="13"/>
        <v>902.25</v>
      </c>
      <c r="S322" s="13">
        <f t="shared" si="14"/>
        <v>7983.65</v>
      </c>
    </row>
    <row r="323" spans="2:19" s="10" customFormat="1" ht="12.75" customHeight="1">
      <c r="B323" s="11" t="s">
        <v>403</v>
      </c>
      <c r="C323" s="15" t="s">
        <v>45</v>
      </c>
      <c r="D323" s="12" t="s">
        <v>34</v>
      </c>
      <c r="E323" s="13">
        <v>12386.14</v>
      </c>
      <c r="F323" s="13">
        <v>2563.16</v>
      </c>
      <c r="G323" s="13">
        <v>374.57999999999993</v>
      </c>
      <c r="H323" s="13"/>
      <c r="I323" s="13">
        <v>2937.74</v>
      </c>
      <c r="J323" s="11" t="s">
        <v>403</v>
      </c>
      <c r="K323" s="11" t="s">
        <v>34</v>
      </c>
      <c r="L323" s="11" t="s">
        <v>45</v>
      </c>
      <c r="M323" s="18"/>
      <c r="O323" s="14">
        <f t="shared" ref="O323:O386" si="15">SUM(B323-J323)</f>
        <v>0</v>
      </c>
      <c r="Q323" s="13">
        <f t="shared" ref="Q323:Q386" si="16">G323</f>
        <v>374.57999999999993</v>
      </c>
      <c r="S323" s="13">
        <f t="shared" ref="S323:S386" si="17">I323+Q323</f>
        <v>3312.3199999999997</v>
      </c>
    </row>
    <row r="324" spans="2:19" s="10" customFormat="1" ht="12.75" customHeight="1">
      <c r="B324" s="11" t="s">
        <v>404</v>
      </c>
      <c r="C324" s="15" t="s">
        <v>59</v>
      </c>
      <c r="D324" s="12" t="s">
        <v>37</v>
      </c>
      <c r="E324" s="13">
        <v>10137.35</v>
      </c>
      <c r="F324" s="13">
        <v>2097.7399999999998</v>
      </c>
      <c r="G324" s="13">
        <v>306.54000000000042</v>
      </c>
      <c r="H324" s="13"/>
      <c r="I324" s="13">
        <v>2404.2800000000002</v>
      </c>
      <c r="J324" s="11" t="s">
        <v>404</v>
      </c>
      <c r="K324" s="11" t="s">
        <v>37</v>
      </c>
      <c r="L324" s="11" t="s">
        <v>59</v>
      </c>
      <c r="M324" s="18"/>
      <c r="O324" s="14">
        <f t="shared" si="15"/>
        <v>0</v>
      </c>
      <c r="Q324" s="13">
        <f t="shared" si="16"/>
        <v>306.54000000000042</v>
      </c>
      <c r="S324" s="13">
        <f t="shared" si="17"/>
        <v>2710.8200000000006</v>
      </c>
    </row>
    <row r="325" spans="2:19" s="10" customFormat="1" ht="12.75" customHeight="1">
      <c r="B325" s="11" t="s">
        <v>405</v>
      </c>
      <c r="C325" s="15" t="s">
        <v>49</v>
      </c>
      <c r="D325" s="12" t="s">
        <v>40</v>
      </c>
      <c r="E325" s="13">
        <v>19832.349999999999</v>
      </c>
      <c r="F325" s="13">
        <v>4084.58</v>
      </c>
      <c r="G325" s="13">
        <v>599.89000000000033</v>
      </c>
      <c r="H325" s="13"/>
      <c r="I325" s="13">
        <v>4684.47</v>
      </c>
      <c r="J325" s="11" t="s">
        <v>405</v>
      </c>
      <c r="K325" s="11" t="s">
        <v>40</v>
      </c>
      <c r="L325" s="11" t="s">
        <v>49</v>
      </c>
      <c r="M325" s="18"/>
      <c r="O325" s="14">
        <f t="shared" si="15"/>
        <v>0</v>
      </c>
      <c r="Q325" s="13">
        <f t="shared" si="16"/>
        <v>599.89000000000033</v>
      </c>
      <c r="S325" s="13">
        <f t="shared" si="17"/>
        <v>5284.3600000000006</v>
      </c>
    </row>
    <row r="326" spans="2:19" s="10" customFormat="1" ht="12.75" customHeight="1">
      <c r="B326" s="11" t="s">
        <v>406</v>
      </c>
      <c r="C326" s="15" t="s">
        <v>45</v>
      </c>
      <c r="D326" s="12" t="s">
        <v>34</v>
      </c>
      <c r="E326" s="13">
        <v>6357</v>
      </c>
      <c r="F326" s="13">
        <v>1317.36</v>
      </c>
      <c r="G326" s="13">
        <v>192.24</v>
      </c>
      <c r="H326" s="13"/>
      <c r="I326" s="13">
        <v>1509.6</v>
      </c>
      <c r="J326" s="11" t="s">
        <v>406</v>
      </c>
      <c r="K326" s="11" t="s">
        <v>34</v>
      </c>
      <c r="L326" s="11" t="s">
        <v>45</v>
      </c>
      <c r="M326" s="18"/>
      <c r="O326" s="14">
        <f t="shared" si="15"/>
        <v>0</v>
      </c>
      <c r="Q326" s="13">
        <f t="shared" si="16"/>
        <v>192.24</v>
      </c>
      <c r="S326" s="13">
        <f t="shared" si="17"/>
        <v>1701.84</v>
      </c>
    </row>
    <row r="327" spans="2:19" s="10" customFormat="1" ht="12.75" customHeight="1">
      <c r="B327" s="11" t="s">
        <v>407</v>
      </c>
      <c r="C327" s="15" t="s">
        <v>45</v>
      </c>
      <c r="D327" s="12" t="s">
        <v>34</v>
      </c>
      <c r="E327" s="13">
        <v>19669.990000000002</v>
      </c>
      <c r="F327" s="13">
        <v>3761.36</v>
      </c>
      <c r="G327" s="13">
        <v>594.9699999999998</v>
      </c>
      <c r="H327" s="13"/>
      <c r="I327" s="13">
        <v>4356.33</v>
      </c>
      <c r="J327" s="11" t="s">
        <v>407</v>
      </c>
      <c r="K327" s="11" t="s">
        <v>34</v>
      </c>
      <c r="L327" s="11" t="s">
        <v>45</v>
      </c>
      <c r="M327" s="18"/>
      <c r="O327" s="14">
        <f t="shared" si="15"/>
        <v>0</v>
      </c>
      <c r="Q327" s="13">
        <f t="shared" si="16"/>
        <v>594.9699999999998</v>
      </c>
      <c r="S327" s="13">
        <f t="shared" si="17"/>
        <v>4951.2999999999993</v>
      </c>
    </row>
    <row r="328" spans="2:19" s="10" customFormat="1" ht="12.75" customHeight="1">
      <c r="B328" s="11" t="s">
        <v>408</v>
      </c>
      <c r="C328" s="15" t="s">
        <v>45</v>
      </c>
      <c r="D328" s="12" t="s">
        <v>34</v>
      </c>
      <c r="E328" s="13">
        <v>5963.28</v>
      </c>
      <c r="F328" s="13">
        <v>1225.4000000000001</v>
      </c>
      <c r="G328" s="13">
        <v>180.34999999999991</v>
      </c>
      <c r="H328" s="13"/>
      <c r="I328" s="13">
        <v>1405.75</v>
      </c>
      <c r="J328" s="11" t="s">
        <v>408</v>
      </c>
      <c r="K328" s="11" t="s">
        <v>34</v>
      </c>
      <c r="L328" s="11" t="s">
        <v>45</v>
      </c>
      <c r="M328" s="18"/>
      <c r="O328" s="14">
        <f t="shared" si="15"/>
        <v>0</v>
      </c>
      <c r="Q328" s="13">
        <f t="shared" si="16"/>
        <v>180.34999999999991</v>
      </c>
      <c r="S328" s="13">
        <f t="shared" si="17"/>
        <v>1586.1</v>
      </c>
    </row>
    <row r="329" spans="2:19" s="10" customFormat="1" ht="12.75" customHeight="1">
      <c r="B329" s="11" t="s">
        <v>409</v>
      </c>
      <c r="C329" s="15" t="s">
        <v>59</v>
      </c>
      <c r="D329" s="12" t="s">
        <v>37</v>
      </c>
      <c r="E329" s="13">
        <v>9024.2900000000009</v>
      </c>
      <c r="F329" s="13">
        <v>1844.44</v>
      </c>
      <c r="G329" s="13">
        <v>272.84999999999991</v>
      </c>
      <c r="H329" s="13"/>
      <c r="I329" s="13">
        <v>2117.29</v>
      </c>
      <c r="J329" s="11" t="s">
        <v>409</v>
      </c>
      <c r="K329" s="11" t="s">
        <v>37</v>
      </c>
      <c r="L329" s="11" t="s">
        <v>59</v>
      </c>
      <c r="M329" s="18"/>
      <c r="O329" s="14">
        <f t="shared" si="15"/>
        <v>0</v>
      </c>
      <c r="Q329" s="13">
        <f t="shared" si="16"/>
        <v>272.84999999999991</v>
      </c>
      <c r="S329" s="13">
        <f t="shared" si="17"/>
        <v>2390.14</v>
      </c>
    </row>
    <row r="330" spans="2:19" s="10" customFormat="1" ht="12.75" customHeight="1">
      <c r="B330" s="11" t="s">
        <v>410</v>
      </c>
      <c r="C330" s="15" t="s">
        <v>49</v>
      </c>
      <c r="D330" s="12" t="s">
        <v>40</v>
      </c>
      <c r="E330" s="13">
        <v>50377.13</v>
      </c>
      <c r="F330" s="13">
        <v>10230.02</v>
      </c>
      <c r="G330" s="13">
        <v>1523.6599999999999</v>
      </c>
      <c r="H330" s="13"/>
      <c r="I330" s="13">
        <v>11753.68</v>
      </c>
      <c r="J330" s="11" t="s">
        <v>410</v>
      </c>
      <c r="K330" s="11" t="s">
        <v>40</v>
      </c>
      <c r="L330" s="11" t="s">
        <v>49</v>
      </c>
      <c r="M330" s="18"/>
      <c r="O330" s="14">
        <f t="shared" si="15"/>
        <v>0</v>
      </c>
      <c r="Q330" s="13">
        <f t="shared" si="16"/>
        <v>1523.6599999999999</v>
      </c>
      <c r="S330" s="13">
        <f t="shared" si="17"/>
        <v>13277.34</v>
      </c>
    </row>
    <row r="331" spans="2:19" s="10" customFormat="1" ht="12.75" customHeight="1">
      <c r="B331" s="11" t="s">
        <v>411</v>
      </c>
      <c r="C331" s="15" t="s">
        <v>36</v>
      </c>
      <c r="D331" s="12" t="s">
        <v>37</v>
      </c>
      <c r="E331" s="13">
        <v>308880.43</v>
      </c>
      <c r="F331" s="13">
        <v>38432.85</v>
      </c>
      <c r="G331" s="13">
        <v>9333.57</v>
      </c>
      <c r="H331" s="13"/>
      <c r="I331" s="13">
        <v>47766.42</v>
      </c>
      <c r="J331" s="11" t="s">
        <v>411</v>
      </c>
      <c r="K331" s="11" t="s">
        <v>37</v>
      </c>
      <c r="L331" s="11" t="s">
        <v>36</v>
      </c>
      <c r="M331" s="18"/>
      <c r="O331" s="14">
        <f t="shared" si="15"/>
        <v>0</v>
      </c>
      <c r="Q331" s="13">
        <f t="shared" si="16"/>
        <v>9333.57</v>
      </c>
      <c r="S331" s="13">
        <f t="shared" si="17"/>
        <v>57099.99</v>
      </c>
    </row>
    <row r="332" spans="2:19" s="10" customFormat="1" ht="12.75" customHeight="1">
      <c r="B332" s="11" t="s">
        <v>412</v>
      </c>
      <c r="C332" s="15" t="s">
        <v>39</v>
      </c>
      <c r="D332" s="12" t="s">
        <v>40</v>
      </c>
      <c r="E332" s="13">
        <v>118999.02</v>
      </c>
      <c r="F332" s="13">
        <v>14806.59</v>
      </c>
      <c r="G332" s="13">
        <v>3595.8100000000013</v>
      </c>
      <c r="H332" s="13"/>
      <c r="I332" s="13">
        <v>18402.400000000001</v>
      </c>
      <c r="J332" s="11" t="s">
        <v>412</v>
      </c>
      <c r="K332" s="11" t="s">
        <v>40</v>
      </c>
      <c r="L332" s="11" t="s">
        <v>39</v>
      </c>
      <c r="M332" s="18"/>
      <c r="O332" s="14">
        <f t="shared" si="15"/>
        <v>0</v>
      </c>
      <c r="Q332" s="13">
        <f t="shared" si="16"/>
        <v>3595.8100000000013</v>
      </c>
      <c r="S332" s="13">
        <f t="shared" si="17"/>
        <v>21998.210000000003</v>
      </c>
    </row>
    <row r="333" spans="2:19" s="10" customFormat="1" ht="12.75" customHeight="1">
      <c r="B333" s="11" t="s">
        <v>413</v>
      </c>
      <c r="C333" s="15"/>
      <c r="D333" s="12" t="s">
        <v>34</v>
      </c>
      <c r="E333" s="13">
        <v>70958.61</v>
      </c>
      <c r="F333" s="13"/>
      <c r="G333" s="13">
        <v>11891.87</v>
      </c>
      <c r="H333" s="13"/>
      <c r="I333" s="13">
        <v>11891.87</v>
      </c>
      <c r="J333" s="11" t="s">
        <v>413</v>
      </c>
      <c r="K333" s="11" t="s">
        <v>34</v>
      </c>
      <c r="L333" s="11" t="s">
        <v>66</v>
      </c>
      <c r="M333" s="18"/>
      <c r="O333" s="14">
        <f t="shared" si="15"/>
        <v>0</v>
      </c>
      <c r="Q333" s="13">
        <f>ROUND(E333/33,2)</f>
        <v>2150.2600000000002</v>
      </c>
      <c r="S333" s="13">
        <f t="shared" si="17"/>
        <v>14042.130000000001</v>
      </c>
    </row>
    <row r="334" spans="2:19" s="10" customFormat="1" ht="12.75" customHeight="1">
      <c r="B334" s="11" t="s">
        <v>414</v>
      </c>
      <c r="C334" s="15"/>
      <c r="D334" s="12" t="s">
        <v>34</v>
      </c>
      <c r="E334" s="13">
        <v>355829.73</v>
      </c>
      <c r="F334" s="13"/>
      <c r="G334" s="13">
        <v>35597.800000000003</v>
      </c>
      <c r="H334" s="13"/>
      <c r="I334" s="13">
        <v>35597.800000000003</v>
      </c>
      <c r="J334" s="11" t="s">
        <v>414</v>
      </c>
      <c r="K334" s="11" t="s">
        <v>34</v>
      </c>
      <c r="L334" s="11" t="s">
        <v>33</v>
      </c>
      <c r="M334" s="18"/>
      <c r="O334" s="14">
        <f t="shared" si="15"/>
        <v>0</v>
      </c>
      <c r="Q334" s="13">
        <f>ROUND(E334/33,2)</f>
        <v>10782.72</v>
      </c>
      <c r="S334" s="13">
        <f t="shared" si="17"/>
        <v>46380.520000000004</v>
      </c>
    </row>
    <row r="335" spans="2:19" s="10" customFormat="1" ht="12.75" customHeight="1">
      <c r="B335" s="11" t="s">
        <v>415</v>
      </c>
      <c r="C335" s="15"/>
      <c r="D335" s="12" t="s">
        <v>37</v>
      </c>
      <c r="E335" s="13">
        <v>259446.75</v>
      </c>
      <c r="F335" s="13"/>
      <c r="G335" s="13">
        <v>25955.49</v>
      </c>
      <c r="H335" s="13"/>
      <c r="I335" s="13">
        <v>25955.49</v>
      </c>
      <c r="J335" s="11" t="s">
        <v>415</v>
      </c>
      <c r="K335" s="11" t="s">
        <v>37</v>
      </c>
      <c r="L335" s="11" t="s">
        <v>36</v>
      </c>
      <c r="M335" s="18"/>
      <c r="O335" s="14">
        <f t="shared" si="15"/>
        <v>0</v>
      </c>
      <c r="Q335" s="13">
        <f>ROUND(E335/33,2)</f>
        <v>7862.02</v>
      </c>
      <c r="S335" s="13">
        <f t="shared" si="17"/>
        <v>33817.51</v>
      </c>
    </row>
    <row r="336" spans="2:19" s="10" customFormat="1" ht="12.75" customHeight="1">
      <c r="B336" s="11" t="s">
        <v>416</v>
      </c>
      <c r="C336" s="15"/>
      <c r="D336" s="12" t="s">
        <v>40</v>
      </c>
      <c r="E336" s="13">
        <v>72486.039999999994</v>
      </c>
      <c r="F336" s="13"/>
      <c r="G336" s="13">
        <v>7251.61</v>
      </c>
      <c r="H336" s="13"/>
      <c r="I336" s="13">
        <v>7251.61</v>
      </c>
      <c r="J336" s="11" t="s">
        <v>416</v>
      </c>
      <c r="K336" s="11" t="s">
        <v>40</v>
      </c>
      <c r="L336" s="11" t="s">
        <v>202</v>
      </c>
      <c r="M336" s="18"/>
      <c r="O336" s="14">
        <f t="shared" si="15"/>
        <v>0</v>
      </c>
      <c r="Q336" s="13">
        <f>ROUND(E336/33,2)</f>
        <v>2196.5500000000002</v>
      </c>
      <c r="S336" s="13">
        <f t="shared" si="17"/>
        <v>9448.16</v>
      </c>
    </row>
    <row r="337" spans="2:19" s="10" customFormat="1" ht="12.75" customHeight="1">
      <c r="B337" s="11" t="s">
        <v>417</v>
      </c>
      <c r="C337" s="15"/>
      <c r="D337" s="12" t="s">
        <v>34</v>
      </c>
      <c r="E337" s="13">
        <v>431478.86</v>
      </c>
      <c r="F337" s="13"/>
      <c r="G337" s="13">
        <v>71767.81</v>
      </c>
      <c r="H337" s="13"/>
      <c r="I337" s="13">
        <v>71767.81</v>
      </c>
      <c r="J337" s="11" t="s">
        <v>417</v>
      </c>
      <c r="K337" s="11" t="s">
        <v>34</v>
      </c>
      <c r="L337" s="11" t="s">
        <v>66</v>
      </c>
      <c r="M337" s="18"/>
      <c r="O337" s="14">
        <f t="shared" si="15"/>
        <v>0</v>
      </c>
      <c r="Q337" s="13">
        <f>ROUND(E337/33,2)</f>
        <v>13075.12</v>
      </c>
      <c r="S337" s="13">
        <f t="shared" si="17"/>
        <v>84842.93</v>
      </c>
    </row>
    <row r="338" spans="2:19" s="10" customFormat="1" ht="12.75" customHeight="1">
      <c r="B338" s="11" t="s">
        <v>418</v>
      </c>
      <c r="C338" s="15"/>
      <c r="D338" s="12" t="s">
        <v>37</v>
      </c>
      <c r="E338" s="13">
        <v>145591.03</v>
      </c>
      <c r="F338" s="13"/>
      <c r="G338" s="13">
        <v>24216.12</v>
      </c>
      <c r="H338" s="13"/>
      <c r="I338" s="13">
        <v>24216.12</v>
      </c>
      <c r="J338" s="11" t="s">
        <v>418</v>
      </c>
      <c r="K338" s="11" t="s">
        <v>37</v>
      </c>
      <c r="L338" s="11" t="s">
        <v>105</v>
      </c>
      <c r="M338" s="18"/>
      <c r="O338" s="14">
        <f t="shared" si="15"/>
        <v>0</v>
      </c>
      <c r="Q338" s="13">
        <f>ROUND(E338/33,2)</f>
        <v>4411.8500000000004</v>
      </c>
      <c r="S338" s="13">
        <f t="shared" si="17"/>
        <v>28627.97</v>
      </c>
    </row>
    <row r="339" spans="2:19" s="10" customFormat="1" ht="12.75" customHeight="1">
      <c r="B339" s="11" t="s">
        <v>419</v>
      </c>
      <c r="C339" s="15"/>
      <c r="D339" s="12" t="s">
        <v>40</v>
      </c>
      <c r="E339" s="13">
        <v>15793.42</v>
      </c>
      <c r="F339" s="13"/>
      <c r="G339" s="13">
        <v>2626.91</v>
      </c>
      <c r="H339" s="13"/>
      <c r="I339" s="13">
        <v>2626.91</v>
      </c>
      <c r="J339" s="11" t="s">
        <v>419</v>
      </c>
      <c r="K339" s="11" t="s">
        <v>40</v>
      </c>
      <c r="L339" s="11" t="s">
        <v>39</v>
      </c>
      <c r="M339" s="18"/>
      <c r="O339" s="14">
        <f t="shared" si="15"/>
        <v>0</v>
      </c>
      <c r="Q339" s="13">
        <f>ROUND(E339/33,2)</f>
        <v>478.59</v>
      </c>
      <c r="S339" s="13">
        <f t="shared" si="17"/>
        <v>3105.5</v>
      </c>
    </row>
    <row r="340" spans="2:19" s="10" customFormat="1" ht="12.75" customHeight="1">
      <c r="B340" s="11" t="s">
        <v>420</v>
      </c>
      <c r="C340" s="15"/>
      <c r="D340" s="12" t="s">
        <v>34</v>
      </c>
      <c r="E340" s="13">
        <v>853752.36</v>
      </c>
      <c r="F340" s="13"/>
      <c r="G340" s="13">
        <v>41689.32</v>
      </c>
      <c r="H340" s="13"/>
      <c r="I340" s="13">
        <v>41689.32</v>
      </c>
      <c r="J340" s="11" t="s">
        <v>420</v>
      </c>
      <c r="K340" s="11" t="s">
        <v>34</v>
      </c>
      <c r="L340" s="11" t="s">
        <v>33</v>
      </c>
      <c r="M340" s="18"/>
      <c r="O340" s="14">
        <f t="shared" si="15"/>
        <v>0</v>
      </c>
      <c r="Q340" s="13">
        <f>ROUND(E340/33,2)</f>
        <v>25871.279999999999</v>
      </c>
      <c r="S340" s="13">
        <f t="shared" si="17"/>
        <v>67560.600000000006</v>
      </c>
    </row>
    <row r="341" spans="2:19" s="10" customFormat="1" ht="12.75" customHeight="1">
      <c r="B341" s="11" t="s">
        <v>421</v>
      </c>
      <c r="C341" s="15"/>
      <c r="D341" s="12" t="s">
        <v>37</v>
      </c>
      <c r="E341" s="13">
        <v>129932.28</v>
      </c>
      <c r="F341" s="13"/>
      <c r="G341" s="13">
        <v>6344.65</v>
      </c>
      <c r="H341" s="13"/>
      <c r="I341" s="13">
        <v>6344.65</v>
      </c>
      <c r="J341" s="11" t="s">
        <v>421</v>
      </c>
      <c r="K341" s="11" t="s">
        <v>37</v>
      </c>
      <c r="L341" s="11" t="s">
        <v>36</v>
      </c>
      <c r="M341" s="18"/>
      <c r="O341" s="14">
        <f t="shared" si="15"/>
        <v>0</v>
      </c>
      <c r="Q341" s="13">
        <f>ROUND(E341/33,2)</f>
        <v>3937.34</v>
      </c>
      <c r="S341" s="13">
        <f t="shared" si="17"/>
        <v>10281.99</v>
      </c>
    </row>
    <row r="342" spans="2:19" s="10" customFormat="1" ht="12.75" customHeight="1">
      <c r="B342" s="11" t="s">
        <v>422</v>
      </c>
      <c r="C342" s="15"/>
      <c r="D342" s="12" t="s">
        <v>40</v>
      </c>
      <c r="E342" s="13">
        <v>192548.75</v>
      </c>
      <c r="F342" s="13"/>
      <c r="G342" s="13">
        <v>9402.24</v>
      </c>
      <c r="H342" s="13"/>
      <c r="I342" s="13">
        <v>9402.24</v>
      </c>
      <c r="J342" s="11" t="s">
        <v>422</v>
      </c>
      <c r="K342" s="11" t="s">
        <v>40</v>
      </c>
      <c r="L342" s="11" t="s">
        <v>202</v>
      </c>
      <c r="M342" s="18"/>
      <c r="O342" s="14">
        <f t="shared" si="15"/>
        <v>0</v>
      </c>
      <c r="Q342" s="13">
        <f>ROUND(E342/33,2)</f>
        <v>5834.81</v>
      </c>
      <c r="S342" s="13">
        <f t="shared" si="17"/>
        <v>15237.05</v>
      </c>
    </row>
    <row r="343" spans="2:19" s="10" customFormat="1" ht="12.75" customHeight="1">
      <c r="B343" s="11" t="s">
        <v>423</v>
      </c>
      <c r="C343" s="15" t="s">
        <v>45</v>
      </c>
      <c r="D343" s="12" t="s">
        <v>34</v>
      </c>
      <c r="E343" s="13">
        <v>6529.5</v>
      </c>
      <c r="F343" s="13">
        <v>1325</v>
      </c>
      <c r="G343" s="13">
        <v>197.47000000000003</v>
      </c>
      <c r="H343" s="13"/>
      <c r="I343" s="13">
        <v>1522.47</v>
      </c>
      <c r="J343" s="11" t="s">
        <v>423</v>
      </c>
      <c r="K343" s="11" t="s">
        <v>34</v>
      </c>
      <c r="L343" s="11" t="s">
        <v>45</v>
      </c>
      <c r="M343" s="18"/>
      <c r="O343" s="14">
        <f t="shared" si="15"/>
        <v>0</v>
      </c>
      <c r="Q343" s="13">
        <f t="shared" si="16"/>
        <v>197.47000000000003</v>
      </c>
      <c r="S343" s="13">
        <f t="shared" si="17"/>
        <v>1719.94</v>
      </c>
    </row>
    <row r="344" spans="2:19" s="10" customFormat="1" ht="12.75" customHeight="1">
      <c r="B344" s="11" t="s">
        <v>424</v>
      </c>
      <c r="C344" s="15" t="s">
        <v>45</v>
      </c>
      <c r="D344" s="12" t="s">
        <v>34</v>
      </c>
      <c r="E344" s="13">
        <v>8941.51</v>
      </c>
      <c r="F344" s="13">
        <v>1813.89</v>
      </c>
      <c r="G344" s="13">
        <v>270.45999999999981</v>
      </c>
      <c r="H344" s="13"/>
      <c r="I344" s="13">
        <v>2084.35</v>
      </c>
      <c r="J344" s="11" t="s">
        <v>424</v>
      </c>
      <c r="K344" s="11" t="s">
        <v>34</v>
      </c>
      <c r="L344" s="11" t="s">
        <v>45</v>
      </c>
      <c r="M344" s="18"/>
      <c r="O344" s="14">
        <f t="shared" si="15"/>
        <v>0</v>
      </c>
      <c r="Q344" s="13">
        <f t="shared" si="16"/>
        <v>270.45999999999981</v>
      </c>
      <c r="S344" s="13">
        <f t="shared" si="17"/>
        <v>2354.8099999999995</v>
      </c>
    </row>
    <row r="345" spans="2:19" s="10" customFormat="1" ht="12.75" customHeight="1">
      <c r="B345" s="11" t="s">
        <v>425</v>
      </c>
      <c r="C345" s="15" t="s">
        <v>45</v>
      </c>
      <c r="D345" s="12" t="s">
        <v>34</v>
      </c>
      <c r="E345" s="13">
        <v>7056.89</v>
      </c>
      <c r="F345" s="13">
        <v>1449.53</v>
      </c>
      <c r="G345" s="13">
        <v>213.40000000000009</v>
      </c>
      <c r="H345" s="13"/>
      <c r="I345" s="13">
        <v>1662.93</v>
      </c>
      <c r="J345" s="11" t="s">
        <v>425</v>
      </c>
      <c r="K345" s="11" t="s">
        <v>34</v>
      </c>
      <c r="L345" s="11" t="s">
        <v>45</v>
      </c>
      <c r="M345" s="18"/>
      <c r="O345" s="14">
        <f t="shared" si="15"/>
        <v>0</v>
      </c>
      <c r="Q345" s="13">
        <f t="shared" si="16"/>
        <v>213.40000000000009</v>
      </c>
      <c r="S345" s="13">
        <f t="shared" si="17"/>
        <v>1876.3300000000002</v>
      </c>
    </row>
    <row r="346" spans="2:19" s="10" customFormat="1" ht="12.75" customHeight="1">
      <c r="B346" s="11" t="s">
        <v>426</v>
      </c>
      <c r="C346" s="15" t="s">
        <v>45</v>
      </c>
      <c r="D346" s="12" t="s">
        <v>34</v>
      </c>
      <c r="E346" s="13">
        <v>11115.39</v>
      </c>
      <c r="F346" s="13">
        <v>2177.9299999999998</v>
      </c>
      <c r="G346" s="13">
        <v>336.21000000000004</v>
      </c>
      <c r="H346" s="13"/>
      <c r="I346" s="13">
        <v>2514.14</v>
      </c>
      <c r="J346" s="11" t="s">
        <v>426</v>
      </c>
      <c r="K346" s="11" t="s">
        <v>34</v>
      </c>
      <c r="L346" s="11" t="s">
        <v>45</v>
      </c>
      <c r="M346" s="18"/>
      <c r="O346" s="14">
        <f t="shared" si="15"/>
        <v>0</v>
      </c>
      <c r="Q346" s="13">
        <f t="shared" si="16"/>
        <v>336.21000000000004</v>
      </c>
      <c r="S346" s="13">
        <f t="shared" si="17"/>
        <v>2850.35</v>
      </c>
    </row>
    <row r="347" spans="2:19" s="10" customFormat="1" ht="12.75" customHeight="1">
      <c r="B347" s="11" t="s">
        <v>427</v>
      </c>
      <c r="C347" s="15" t="s">
        <v>59</v>
      </c>
      <c r="D347" s="12" t="s">
        <v>37</v>
      </c>
      <c r="E347" s="13">
        <v>28821.87</v>
      </c>
      <c r="F347" s="13">
        <v>5647.81</v>
      </c>
      <c r="G347" s="13">
        <v>871.86999999999989</v>
      </c>
      <c r="H347" s="13"/>
      <c r="I347" s="13">
        <v>6519.68</v>
      </c>
      <c r="J347" s="11" t="s">
        <v>427</v>
      </c>
      <c r="K347" s="11" t="s">
        <v>37</v>
      </c>
      <c r="L347" s="11" t="s">
        <v>59</v>
      </c>
      <c r="M347" s="18"/>
      <c r="O347" s="14">
        <f t="shared" si="15"/>
        <v>0</v>
      </c>
      <c r="Q347" s="13">
        <f t="shared" si="16"/>
        <v>871.86999999999989</v>
      </c>
      <c r="S347" s="13">
        <f t="shared" si="17"/>
        <v>7391.55</v>
      </c>
    </row>
    <row r="348" spans="2:19" s="10" customFormat="1" ht="12.75" customHeight="1">
      <c r="B348" s="11" t="s">
        <v>428</v>
      </c>
      <c r="C348" s="15" t="s">
        <v>49</v>
      </c>
      <c r="D348" s="12" t="s">
        <v>40</v>
      </c>
      <c r="E348" s="13">
        <v>42185.49</v>
      </c>
      <c r="F348" s="13">
        <v>8266.59</v>
      </c>
      <c r="G348" s="13">
        <v>1276.1499999999996</v>
      </c>
      <c r="H348" s="13"/>
      <c r="I348" s="13">
        <v>9542.74</v>
      </c>
      <c r="J348" s="11" t="s">
        <v>428</v>
      </c>
      <c r="K348" s="11" t="s">
        <v>40</v>
      </c>
      <c r="L348" s="11" t="s">
        <v>49</v>
      </c>
      <c r="M348" s="18"/>
      <c r="O348" s="14">
        <f t="shared" si="15"/>
        <v>0</v>
      </c>
      <c r="Q348" s="13">
        <f t="shared" si="16"/>
        <v>1276.1499999999996</v>
      </c>
      <c r="S348" s="13">
        <f t="shared" si="17"/>
        <v>10818.89</v>
      </c>
    </row>
    <row r="349" spans="2:19" s="10" customFormat="1" ht="12.75" customHeight="1">
      <c r="B349" s="11" t="s">
        <v>429</v>
      </c>
      <c r="C349" s="15" t="s">
        <v>45</v>
      </c>
      <c r="D349" s="12" t="s">
        <v>34</v>
      </c>
      <c r="E349" s="13">
        <v>9394.34</v>
      </c>
      <c r="F349" s="13">
        <v>1920.08</v>
      </c>
      <c r="G349" s="13">
        <v>284.05999999999995</v>
      </c>
      <c r="H349" s="13"/>
      <c r="I349" s="13">
        <v>2204.14</v>
      </c>
      <c r="J349" s="11" t="s">
        <v>429</v>
      </c>
      <c r="K349" s="11" t="s">
        <v>34</v>
      </c>
      <c r="L349" s="11" t="s">
        <v>45</v>
      </c>
      <c r="M349" s="18"/>
      <c r="O349" s="14">
        <f t="shared" si="15"/>
        <v>0</v>
      </c>
      <c r="Q349" s="13">
        <f t="shared" si="16"/>
        <v>284.05999999999995</v>
      </c>
      <c r="S349" s="13">
        <f t="shared" si="17"/>
        <v>2488.1999999999998</v>
      </c>
    </row>
    <row r="350" spans="2:19" s="10" customFormat="1" ht="12.75" customHeight="1">
      <c r="B350" s="11" t="s">
        <v>430</v>
      </c>
      <c r="C350" s="15" t="s">
        <v>45</v>
      </c>
      <c r="D350" s="12" t="s">
        <v>34</v>
      </c>
      <c r="E350" s="13">
        <v>5777.44</v>
      </c>
      <c r="F350" s="13">
        <v>1157.22</v>
      </c>
      <c r="G350" s="13">
        <v>174.71000000000004</v>
      </c>
      <c r="H350" s="13"/>
      <c r="I350" s="13">
        <v>1331.93</v>
      </c>
      <c r="J350" s="11" t="s">
        <v>430</v>
      </c>
      <c r="K350" s="11" t="s">
        <v>34</v>
      </c>
      <c r="L350" s="11" t="s">
        <v>45</v>
      </c>
      <c r="M350" s="18"/>
      <c r="O350" s="14">
        <f t="shared" si="15"/>
        <v>0</v>
      </c>
      <c r="Q350" s="13">
        <f t="shared" si="16"/>
        <v>174.71000000000004</v>
      </c>
      <c r="S350" s="13">
        <f t="shared" si="17"/>
        <v>1506.64</v>
      </c>
    </row>
    <row r="351" spans="2:19" s="10" customFormat="1" ht="12.75" customHeight="1">
      <c r="B351" s="11" t="s">
        <v>431</v>
      </c>
      <c r="C351" s="15" t="s">
        <v>45</v>
      </c>
      <c r="D351" s="12" t="s">
        <v>34</v>
      </c>
      <c r="E351" s="13">
        <v>15518.53</v>
      </c>
      <c r="F351" s="13">
        <v>3124.17</v>
      </c>
      <c r="G351" s="13">
        <v>469.27</v>
      </c>
      <c r="H351" s="13"/>
      <c r="I351" s="13">
        <v>3593.44</v>
      </c>
      <c r="J351" s="11" t="s">
        <v>431</v>
      </c>
      <c r="K351" s="11" t="s">
        <v>34</v>
      </c>
      <c r="L351" s="11" t="s">
        <v>45</v>
      </c>
      <c r="M351" s="18"/>
      <c r="O351" s="14">
        <f t="shared" si="15"/>
        <v>0</v>
      </c>
      <c r="Q351" s="13">
        <f t="shared" si="16"/>
        <v>469.27</v>
      </c>
      <c r="S351" s="13">
        <f t="shared" si="17"/>
        <v>4062.71</v>
      </c>
    </row>
    <row r="352" spans="2:19" s="10" customFormat="1" ht="12.75" customHeight="1">
      <c r="B352" s="11" t="s">
        <v>432</v>
      </c>
      <c r="C352" s="15" t="s">
        <v>45</v>
      </c>
      <c r="D352" s="12" t="s">
        <v>34</v>
      </c>
      <c r="E352" s="13">
        <v>25266.31</v>
      </c>
      <c r="F352" s="13">
        <v>5128.2</v>
      </c>
      <c r="G352" s="13">
        <v>764.27000000000044</v>
      </c>
      <c r="H352" s="13"/>
      <c r="I352" s="13">
        <v>5892.47</v>
      </c>
      <c r="J352" s="11" t="s">
        <v>432</v>
      </c>
      <c r="K352" s="11" t="s">
        <v>34</v>
      </c>
      <c r="L352" s="11" t="s">
        <v>45</v>
      </c>
      <c r="M352" s="18"/>
      <c r="O352" s="14">
        <f t="shared" si="15"/>
        <v>0</v>
      </c>
      <c r="Q352" s="13">
        <f t="shared" si="16"/>
        <v>764.27000000000044</v>
      </c>
      <c r="S352" s="13">
        <f t="shared" si="17"/>
        <v>6656.7400000000007</v>
      </c>
    </row>
    <row r="353" spans="2:19" s="10" customFormat="1" ht="12.75" customHeight="1">
      <c r="B353" s="11" t="s">
        <v>433</v>
      </c>
      <c r="C353" s="15" t="s">
        <v>45</v>
      </c>
      <c r="D353" s="12" t="s">
        <v>34</v>
      </c>
      <c r="E353" s="13">
        <v>37247.81</v>
      </c>
      <c r="F353" s="13">
        <v>6055.39</v>
      </c>
      <c r="G353" s="13">
        <v>1126.2299999999996</v>
      </c>
      <c r="H353" s="13"/>
      <c r="I353" s="13">
        <v>7181.62</v>
      </c>
      <c r="J353" s="11" t="s">
        <v>433</v>
      </c>
      <c r="K353" s="11" t="s">
        <v>34</v>
      </c>
      <c r="L353" s="11" t="s">
        <v>45</v>
      </c>
      <c r="M353" s="18"/>
      <c r="O353" s="14">
        <f t="shared" si="15"/>
        <v>0</v>
      </c>
      <c r="Q353" s="13">
        <f t="shared" si="16"/>
        <v>1126.2299999999996</v>
      </c>
      <c r="S353" s="13">
        <f t="shared" si="17"/>
        <v>8307.8499999999985</v>
      </c>
    </row>
    <row r="354" spans="2:19" s="10" customFormat="1" ht="12.75" customHeight="1">
      <c r="B354" s="11" t="s">
        <v>434</v>
      </c>
      <c r="C354" s="15" t="s">
        <v>59</v>
      </c>
      <c r="D354" s="12" t="s">
        <v>37</v>
      </c>
      <c r="E354" s="13">
        <v>9013.73</v>
      </c>
      <c r="F354" s="13">
        <v>1465.22</v>
      </c>
      <c r="G354" s="13">
        <v>272.5</v>
      </c>
      <c r="H354" s="13"/>
      <c r="I354" s="13">
        <v>1737.72</v>
      </c>
      <c r="J354" s="11" t="s">
        <v>434</v>
      </c>
      <c r="K354" s="11" t="s">
        <v>37</v>
      </c>
      <c r="L354" s="11" t="s">
        <v>59</v>
      </c>
      <c r="M354" s="18"/>
      <c r="O354" s="14">
        <f t="shared" si="15"/>
        <v>0</v>
      </c>
      <c r="Q354" s="13">
        <f t="shared" si="16"/>
        <v>272.5</v>
      </c>
      <c r="S354" s="13">
        <f t="shared" si="17"/>
        <v>2010.22</v>
      </c>
    </row>
    <row r="355" spans="2:19" s="10" customFormat="1" ht="12.75" customHeight="1">
      <c r="B355" s="11" t="s">
        <v>435</v>
      </c>
      <c r="C355" s="15" t="s">
        <v>59</v>
      </c>
      <c r="D355" s="12" t="s">
        <v>37</v>
      </c>
      <c r="E355" s="13">
        <v>16321.01</v>
      </c>
      <c r="F355" s="13">
        <v>2924.59</v>
      </c>
      <c r="G355" s="13">
        <v>493.64999999999964</v>
      </c>
      <c r="H355" s="13"/>
      <c r="I355" s="13">
        <v>3418.24</v>
      </c>
      <c r="J355" s="11" t="s">
        <v>435</v>
      </c>
      <c r="K355" s="11" t="s">
        <v>37</v>
      </c>
      <c r="L355" s="11" t="s">
        <v>59</v>
      </c>
      <c r="M355" s="18"/>
      <c r="O355" s="14">
        <f t="shared" si="15"/>
        <v>0</v>
      </c>
      <c r="Q355" s="13">
        <f t="shared" si="16"/>
        <v>493.64999999999964</v>
      </c>
      <c r="S355" s="13">
        <f t="shared" si="17"/>
        <v>3911.8899999999994</v>
      </c>
    </row>
    <row r="356" spans="2:19" s="10" customFormat="1" ht="12.75" customHeight="1">
      <c r="B356" s="11" t="s">
        <v>436</v>
      </c>
      <c r="C356" s="15" t="s">
        <v>49</v>
      </c>
      <c r="D356" s="12" t="s">
        <v>40</v>
      </c>
      <c r="E356" s="13">
        <v>42227.53</v>
      </c>
      <c r="F356" s="13">
        <v>7567.29</v>
      </c>
      <c r="G356" s="13">
        <v>1277.2599999999993</v>
      </c>
      <c r="H356" s="13"/>
      <c r="I356" s="13">
        <v>8844.5499999999993</v>
      </c>
      <c r="J356" s="11" t="s">
        <v>436</v>
      </c>
      <c r="K356" s="11" t="s">
        <v>40</v>
      </c>
      <c r="L356" s="11" t="s">
        <v>49</v>
      </c>
      <c r="M356" s="18"/>
      <c r="O356" s="14">
        <f t="shared" si="15"/>
        <v>0</v>
      </c>
      <c r="Q356" s="13">
        <f t="shared" si="16"/>
        <v>1277.2599999999993</v>
      </c>
      <c r="S356" s="13">
        <f t="shared" si="17"/>
        <v>10121.809999999998</v>
      </c>
    </row>
    <row r="357" spans="2:19" s="10" customFormat="1" ht="12.75" customHeight="1">
      <c r="B357" s="11" t="s">
        <v>437</v>
      </c>
      <c r="C357" s="15" t="s">
        <v>59</v>
      </c>
      <c r="D357" s="12" t="s">
        <v>37</v>
      </c>
      <c r="E357" s="13">
        <v>18051.22</v>
      </c>
      <c r="F357" s="13">
        <v>3185.49</v>
      </c>
      <c r="G357" s="13">
        <v>546.05000000000018</v>
      </c>
      <c r="H357" s="13"/>
      <c r="I357" s="13">
        <v>3731.54</v>
      </c>
      <c r="J357" s="11" t="s">
        <v>437</v>
      </c>
      <c r="K357" s="11" t="s">
        <v>37</v>
      </c>
      <c r="L357" s="11" t="s">
        <v>59</v>
      </c>
      <c r="M357" s="18"/>
      <c r="O357" s="14">
        <f t="shared" si="15"/>
        <v>0</v>
      </c>
      <c r="Q357" s="13">
        <f t="shared" si="16"/>
        <v>546.05000000000018</v>
      </c>
      <c r="S357" s="13">
        <f t="shared" si="17"/>
        <v>4277.59</v>
      </c>
    </row>
    <row r="358" spans="2:19" s="10" customFormat="1" ht="12.75" customHeight="1">
      <c r="B358" s="11" t="s">
        <v>438</v>
      </c>
      <c r="C358" s="15" t="s">
        <v>45</v>
      </c>
      <c r="D358" s="12" t="s">
        <v>34</v>
      </c>
      <c r="E358" s="13">
        <v>14726.44</v>
      </c>
      <c r="F358" s="13">
        <v>2632.45</v>
      </c>
      <c r="G358" s="13">
        <v>445.52</v>
      </c>
      <c r="H358" s="13"/>
      <c r="I358" s="13">
        <v>3077.97</v>
      </c>
      <c r="J358" s="11" t="s">
        <v>438</v>
      </c>
      <c r="K358" s="11" t="s">
        <v>34</v>
      </c>
      <c r="L358" s="11" t="s">
        <v>45</v>
      </c>
      <c r="M358" s="18"/>
      <c r="O358" s="14">
        <f t="shared" si="15"/>
        <v>0</v>
      </c>
      <c r="Q358" s="13">
        <f t="shared" si="16"/>
        <v>445.52</v>
      </c>
      <c r="S358" s="13">
        <f t="shared" si="17"/>
        <v>3523.49</v>
      </c>
    </row>
    <row r="359" spans="2:19" s="10" customFormat="1" ht="12.75" customHeight="1">
      <c r="B359" s="11" t="s">
        <v>439</v>
      </c>
      <c r="C359" s="15" t="s">
        <v>59</v>
      </c>
      <c r="D359" s="12" t="s">
        <v>37</v>
      </c>
      <c r="E359" s="13">
        <v>53275.32</v>
      </c>
      <c r="F359" s="13">
        <v>9523.7999999999993</v>
      </c>
      <c r="G359" s="13">
        <v>1611.880000000001</v>
      </c>
      <c r="H359" s="13"/>
      <c r="I359" s="13">
        <v>11135.68</v>
      </c>
      <c r="J359" s="11" t="s">
        <v>439</v>
      </c>
      <c r="K359" s="11" t="s">
        <v>37</v>
      </c>
      <c r="L359" s="11" t="s">
        <v>59</v>
      </c>
      <c r="M359" s="18"/>
      <c r="O359" s="14">
        <f t="shared" si="15"/>
        <v>0</v>
      </c>
      <c r="Q359" s="13">
        <f t="shared" si="16"/>
        <v>1611.880000000001</v>
      </c>
      <c r="S359" s="13">
        <f t="shared" si="17"/>
        <v>12747.560000000001</v>
      </c>
    </row>
    <row r="360" spans="2:19" s="10" customFormat="1" ht="12.75" customHeight="1">
      <c r="B360" s="11" t="s">
        <v>440</v>
      </c>
      <c r="C360" s="15" t="s">
        <v>45</v>
      </c>
      <c r="D360" s="12" t="s">
        <v>34</v>
      </c>
      <c r="E360" s="13">
        <v>14177.73</v>
      </c>
      <c r="F360" s="13">
        <v>2703.88</v>
      </c>
      <c r="G360" s="13">
        <v>428.65999999999985</v>
      </c>
      <c r="H360" s="13"/>
      <c r="I360" s="13">
        <v>3132.54</v>
      </c>
      <c r="J360" s="11" t="s">
        <v>440</v>
      </c>
      <c r="K360" s="11" t="s">
        <v>34</v>
      </c>
      <c r="L360" s="11" t="s">
        <v>45</v>
      </c>
      <c r="M360" s="18"/>
      <c r="O360" s="14">
        <f t="shared" si="15"/>
        <v>0</v>
      </c>
      <c r="Q360" s="13">
        <f t="shared" si="16"/>
        <v>428.65999999999985</v>
      </c>
      <c r="S360" s="13">
        <f t="shared" si="17"/>
        <v>3561.2</v>
      </c>
    </row>
    <row r="361" spans="2:19" s="10" customFormat="1" ht="12.75" customHeight="1">
      <c r="B361" s="11" t="s">
        <v>441</v>
      </c>
      <c r="C361" s="15" t="s">
        <v>59</v>
      </c>
      <c r="D361" s="12" t="s">
        <v>37</v>
      </c>
      <c r="E361" s="13">
        <v>9115.15</v>
      </c>
      <c r="F361" s="13">
        <v>1738.31</v>
      </c>
      <c r="G361" s="13">
        <v>275.58000000000015</v>
      </c>
      <c r="H361" s="13"/>
      <c r="I361" s="13">
        <v>2013.89</v>
      </c>
      <c r="J361" s="11" t="s">
        <v>441</v>
      </c>
      <c r="K361" s="11" t="s">
        <v>37</v>
      </c>
      <c r="L361" s="11" t="s">
        <v>59</v>
      </c>
      <c r="M361" s="18"/>
      <c r="O361" s="14">
        <f t="shared" si="15"/>
        <v>0</v>
      </c>
      <c r="Q361" s="13">
        <f t="shared" si="16"/>
        <v>275.58000000000015</v>
      </c>
      <c r="S361" s="13">
        <f t="shared" si="17"/>
        <v>2289.4700000000003</v>
      </c>
    </row>
    <row r="362" spans="2:19" s="10" customFormat="1" ht="12.75" customHeight="1">
      <c r="B362" s="11" t="s">
        <v>442</v>
      </c>
      <c r="C362" s="15" t="s">
        <v>59</v>
      </c>
      <c r="D362" s="12" t="s">
        <v>37</v>
      </c>
      <c r="E362" s="13">
        <v>24301.759999999998</v>
      </c>
      <c r="F362" s="13">
        <v>4326.63</v>
      </c>
      <c r="G362" s="13">
        <v>734.34000000000015</v>
      </c>
      <c r="H362" s="13"/>
      <c r="I362" s="13">
        <v>5060.97</v>
      </c>
      <c r="J362" s="11" t="s">
        <v>442</v>
      </c>
      <c r="K362" s="11" t="s">
        <v>37</v>
      </c>
      <c r="L362" s="11" t="s">
        <v>59</v>
      </c>
      <c r="M362" s="18"/>
      <c r="O362" s="14">
        <f t="shared" si="15"/>
        <v>0</v>
      </c>
      <c r="Q362" s="13">
        <f t="shared" si="16"/>
        <v>734.34000000000015</v>
      </c>
      <c r="S362" s="13">
        <f t="shared" si="17"/>
        <v>5795.31</v>
      </c>
    </row>
    <row r="363" spans="2:19" s="10" customFormat="1" ht="12.75" customHeight="1">
      <c r="B363" s="11" t="s">
        <v>443</v>
      </c>
      <c r="C363" s="15" t="s">
        <v>59</v>
      </c>
      <c r="D363" s="12" t="s">
        <v>37</v>
      </c>
      <c r="E363" s="13">
        <v>13134.12</v>
      </c>
      <c r="F363" s="13">
        <v>2629.14</v>
      </c>
      <c r="G363" s="13">
        <v>397.12000000000035</v>
      </c>
      <c r="H363" s="13"/>
      <c r="I363" s="13">
        <v>3026.26</v>
      </c>
      <c r="J363" s="11" t="s">
        <v>443</v>
      </c>
      <c r="K363" s="11" t="s">
        <v>37</v>
      </c>
      <c r="L363" s="11" t="s">
        <v>59</v>
      </c>
      <c r="M363" s="18"/>
      <c r="O363" s="14">
        <f t="shared" si="15"/>
        <v>0</v>
      </c>
      <c r="Q363" s="13">
        <f t="shared" si="16"/>
        <v>397.12000000000035</v>
      </c>
      <c r="S363" s="13">
        <f t="shared" si="17"/>
        <v>3423.3800000000006</v>
      </c>
    </row>
    <row r="364" spans="2:19" s="10" customFormat="1" ht="12.75" customHeight="1">
      <c r="B364" s="11" t="s">
        <v>444</v>
      </c>
      <c r="C364" s="15" t="s">
        <v>49</v>
      </c>
      <c r="D364" s="12" t="s">
        <v>40</v>
      </c>
      <c r="E364" s="13">
        <v>34131.33</v>
      </c>
      <c r="F364" s="13">
        <v>6814.17</v>
      </c>
      <c r="G364" s="13">
        <v>1032.2399999999998</v>
      </c>
      <c r="H364" s="13"/>
      <c r="I364" s="13">
        <v>7846.41</v>
      </c>
      <c r="J364" s="11" t="s">
        <v>444</v>
      </c>
      <c r="K364" s="11" t="s">
        <v>40</v>
      </c>
      <c r="L364" s="11" t="s">
        <v>49</v>
      </c>
      <c r="M364" s="18"/>
      <c r="O364" s="14">
        <f t="shared" si="15"/>
        <v>0</v>
      </c>
      <c r="Q364" s="13">
        <f t="shared" si="16"/>
        <v>1032.2399999999998</v>
      </c>
      <c r="S364" s="13">
        <f t="shared" si="17"/>
        <v>8878.65</v>
      </c>
    </row>
    <row r="365" spans="2:19" s="10" customFormat="1" ht="12.75" customHeight="1">
      <c r="B365" s="11" t="s">
        <v>445</v>
      </c>
      <c r="C365" s="15" t="s">
        <v>45</v>
      </c>
      <c r="D365" s="12" t="s">
        <v>34</v>
      </c>
      <c r="E365" s="13">
        <v>7271.42</v>
      </c>
      <c r="F365" s="13">
        <v>1461.09</v>
      </c>
      <c r="G365" s="13">
        <v>219.90000000000009</v>
      </c>
      <c r="H365" s="13"/>
      <c r="I365" s="13">
        <v>1680.99</v>
      </c>
      <c r="J365" s="11" t="s">
        <v>445</v>
      </c>
      <c r="K365" s="11" t="s">
        <v>34</v>
      </c>
      <c r="L365" s="11" t="s">
        <v>45</v>
      </c>
      <c r="M365" s="18"/>
      <c r="O365" s="14">
        <f t="shared" si="15"/>
        <v>0</v>
      </c>
      <c r="Q365" s="13">
        <f t="shared" si="16"/>
        <v>219.90000000000009</v>
      </c>
      <c r="S365" s="13">
        <f t="shared" si="17"/>
        <v>1900.89</v>
      </c>
    </row>
    <row r="366" spans="2:19" s="10" customFormat="1" ht="12.75" customHeight="1">
      <c r="B366" s="11" t="s">
        <v>446</v>
      </c>
      <c r="C366" s="15"/>
      <c r="D366" s="12" t="s">
        <v>34</v>
      </c>
      <c r="E366" s="13">
        <v>364033.57</v>
      </c>
      <c r="F366" s="13"/>
      <c r="G366" s="13">
        <v>76199.5</v>
      </c>
      <c r="H366" s="13"/>
      <c r="I366" s="13">
        <v>76199.5</v>
      </c>
      <c r="J366" s="11" t="s">
        <v>446</v>
      </c>
      <c r="K366" s="11" t="s">
        <v>34</v>
      </c>
      <c r="L366" s="11" t="s">
        <v>33</v>
      </c>
      <c r="M366" s="18"/>
      <c r="O366" s="14">
        <f t="shared" si="15"/>
        <v>0</v>
      </c>
      <c r="Q366" s="13">
        <f>ROUND(E366/33,2)</f>
        <v>11031.32</v>
      </c>
      <c r="S366" s="13">
        <f t="shared" si="17"/>
        <v>87230.82</v>
      </c>
    </row>
    <row r="367" spans="2:19" s="10" customFormat="1" ht="12.75" customHeight="1">
      <c r="B367" s="11" t="s">
        <v>447</v>
      </c>
      <c r="C367" s="15"/>
      <c r="D367" s="12" t="s">
        <v>37</v>
      </c>
      <c r="E367" s="13">
        <v>124750.63</v>
      </c>
      <c r="F367" s="13"/>
      <c r="G367" s="13">
        <v>26112.799999999999</v>
      </c>
      <c r="H367" s="13"/>
      <c r="I367" s="13">
        <v>26112.799999999999</v>
      </c>
      <c r="J367" s="11" t="s">
        <v>447</v>
      </c>
      <c r="K367" s="11" t="s">
        <v>37</v>
      </c>
      <c r="L367" s="11" t="s">
        <v>36</v>
      </c>
      <c r="M367" s="18"/>
      <c r="O367" s="14">
        <f t="shared" si="15"/>
        <v>0</v>
      </c>
      <c r="Q367" s="13">
        <f>ROUND(E367/33,2)</f>
        <v>3780.32</v>
      </c>
      <c r="S367" s="13">
        <f t="shared" si="17"/>
        <v>29893.119999999999</v>
      </c>
    </row>
    <row r="368" spans="2:19" s="10" customFormat="1" ht="12.75" customHeight="1">
      <c r="B368" s="11" t="s">
        <v>448</v>
      </c>
      <c r="C368" s="15"/>
      <c r="D368" s="12" t="s">
        <v>40</v>
      </c>
      <c r="E368" s="13">
        <v>90704.02</v>
      </c>
      <c r="F368" s="13"/>
      <c r="G368" s="13">
        <v>18986.16</v>
      </c>
      <c r="H368" s="13"/>
      <c r="I368" s="13">
        <v>18986.16</v>
      </c>
      <c r="J368" s="11" t="s">
        <v>448</v>
      </c>
      <c r="K368" s="11" t="s">
        <v>40</v>
      </c>
      <c r="L368" s="11" t="s">
        <v>39</v>
      </c>
      <c r="M368" s="18"/>
      <c r="O368" s="14">
        <f t="shared" si="15"/>
        <v>0</v>
      </c>
      <c r="Q368" s="13">
        <f>ROUND(E368/33,2)</f>
        <v>2748.61</v>
      </c>
      <c r="S368" s="13">
        <f t="shared" si="17"/>
        <v>21734.77</v>
      </c>
    </row>
    <row r="369" spans="2:19" s="10" customFormat="1" ht="12.75" customHeight="1">
      <c r="B369" s="11" t="s">
        <v>449</v>
      </c>
      <c r="C369" s="15" t="s">
        <v>450</v>
      </c>
      <c r="D369" s="12" t="s">
        <v>34</v>
      </c>
      <c r="E369" s="13">
        <v>149886.29</v>
      </c>
      <c r="F369" s="13">
        <v>24546.69</v>
      </c>
      <c r="G369" s="13">
        <v>4531.82</v>
      </c>
      <c r="H369" s="13"/>
      <c r="I369" s="13">
        <v>29078.51</v>
      </c>
      <c r="J369" s="11" t="s">
        <v>449</v>
      </c>
      <c r="K369" s="11" t="s">
        <v>34</v>
      </c>
      <c r="L369" s="11" t="s">
        <v>450</v>
      </c>
      <c r="M369" s="18"/>
      <c r="O369" s="14">
        <f t="shared" si="15"/>
        <v>0</v>
      </c>
      <c r="Q369" s="13">
        <f t="shared" si="16"/>
        <v>4531.82</v>
      </c>
      <c r="S369" s="13">
        <f t="shared" si="17"/>
        <v>33610.33</v>
      </c>
    </row>
    <row r="370" spans="2:19" s="10" customFormat="1" ht="12.75" customHeight="1">
      <c r="B370" s="11" t="s">
        <v>451</v>
      </c>
      <c r="C370" s="15" t="s">
        <v>452</v>
      </c>
      <c r="D370" s="12" t="s">
        <v>37</v>
      </c>
      <c r="E370" s="13">
        <v>50739.26</v>
      </c>
      <c r="F370" s="13">
        <v>8309.4500000000007</v>
      </c>
      <c r="G370" s="13">
        <v>1534.0499999999993</v>
      </c>
      <c r="H370" s="13"/>
      <c r="I370" s="13">
        <v>9843.5</v>
      </c>
      <c r="J370" s="11" t="s">
        <v>451</v>
      </c>
      <c r="K370" s="11" t="s">
        <v>37</v>
      </c>
      <c r="L370" s="11" t="s">
        <v>452</v>
      </c>
      <c r="M370" s="18"/>
      <c r="O370" s="14">
        <f t="shared" si="15"/>
        <v>0</v>
      </c>
      <c r="Q370" s="13">
        <f t="shared" si="16"/>
        <v>1534.0499999999993</v>
      </c>
      <c r="S370" s="13">
        <f t="shared" si="17"/>
        <v>11377.55</v>
      </c>
    </row>
    <row r="371" spans="2:19" s="10" customFormat="1" ht="12.75" customHeight="1">
      <c r="B371" s="11" t="s">
        <v>453</v>
      </c>
      <c r="C371" s="15" t="s">
        <v>454</v>
      </c>
      <c r="D371" s="12" t="s">
        <v>99</v>
      </c>
      <c r="E371" s="13">
        <v>501604.59</v>
      </c>
      <c r="F371" s="13">
        <v>82147.42</v>
      </c>
      <c r="G371" s="13">
        <v>15166.11</v>
      </c>
      <c r="H371" s="13"/>
      <c r="I371" s="13">
        <v>97313.53</v>
      </c>
      <c r="J371" s="11" t="s">
        <v>453</v>
      </c>
      <c r="K371" s="11" t="s">
        <v>99</v>
      </c>
      <c r="L371" s="11" t="s">
        <v>454</v>
      </c>
      <c r="M371" s="18"/>
      <c r="O371" s="14">
        <f t="shared" si="15"/>
        <v>0</v>
      </c>
      <c r="Q371" s="13">
        <f t="shared" si="16"/>
        <v>15166.11</v>
      </c>
      <c r="S371" s="13">
        <f t="shared" si="17"/>
        <v>112479.64</v>
      </c>
    </row>
    <row r="372" spans="2:19" s="10" customFormat="1" ht="12.75" customHeight="1">
      <c r="B372" s="11" t="s">
        <v>455</v>
      </c>
      <c r="C372" s="15" t="s">
        <v>163</v>
      </c>
      <c r="D372" s="12" t="s">
        <v>164</v>
      </c>
      <c r="E372" s="13">
        <v>5099.68</v>
      </c>
      <c r="F372" s="13">
        <v>1021.12</v>
      </c>
      <c r="G372" s="13">
        <v>154.15999999999997</v>
      </c>
      <c r="H372" s="13"/>
      <c r="I372" s="13">
        <v>1175.28</v>
      </c>
      <c r="J372" s="11" t="s">
        <v>455</v>
      </c>
      <c r="K372" s="11" t="s">
        <v>164</v>
      </c>
      <c r="L372" s="11" t="s">
        <v>163</v>
      </c>
      <c r="M372" s="18"/>
      <c r="O372" s="14" t="e">
        <f t="shared" si="15"/>
        <v>#VALUE!</v>
      </c>
      <c r="Q372" s="13">
        <f t="shared" si="16"/>
        <v>154.15999999999997</v>
      </c>
      <c r="S372" s="13">
        <f t="shared" si="17"/>
        <v>1329.44</v>
      </c>
    </row>
    <row r="373" spans="2:19" s="10" customFormat="1" ht="12.75" customHeight="1">
      <c r="B373" s="11" t="s">
        <v>456</v>
      </c>
      <c r="C373" s="15" t="s">
        <v>45</v>
      </c>
      <c r="D373" s="12" t="s">
        <v>34</v>
      </c>
      <c r="E373" s="13">
        <v>10312.549999999999</v>
      </c>
      <c r="F373" s="13">
        <v>2050.86</v>
      </c>
      <c r="G373" s="13">
        <v>311.83999999999969</v>
      </c>
      <c r="H373" s="13"/>
      <c r="I373" s="13">
        <v>2362.6999999999998</v>
      </c>
      <c r="J373" s="11" t="s">
        <v>456</v>
      </c>
      <c r="K373" s="11" t="s">
        <v>34</v>
      </c>
      <c r="L373" s="11" t="s">
        <v>45</v>
      </c>
      <c r="M373" s="18"/>
      <c r="O373" s="14">
        <f t="shared" si="15"/>
        <v>0</v>
      </c>
      <c r="Q373" s="13">
        <f t="shared" si="16"/>
        <v>311.83999999999969</v>
      </c>
      <c r="S373" s="13">
        <f t="shared" si="17"/>
        <v>2674.5399999999995</v>
      </c>
    </row>
    <row r="374" spans="2:19" s="10" customFormat="1" ht="12.75" customHeight="1">
      <c r="B374" s="11" t="s">
        <v>457</v>
      </c>
      <c r="C374" s="15" t="s">
        <v>458</v>
      </c>
      <c r="D374" s="12" t="s">
        <v>34</v>
      </c>
      <c r="E374" s="13">
        <v>88365.13</v>
      </c>
      <c r="F374" s="13">
        <v>12633.71</v>
      </c>
      <c r="G374" s="13">
        <v>2672.2100000000009</v>
      </c>
      <c r="H374" s="13"/>
      <c r="I374" s="13">
        <v>15305.92</v>
      </c>
      <c r="J374" s="11" t="s">
        <v>457</v>
      </c>
      <c r="K374" s="11" t="s">
        <v>34</v>
      </c>
      <c r="L374" s="11" t="s">
        <v>458</v>
      </c>
      <c r="M374" s="18"/>
      <c r="O374" s="14">
        <f t="shared" si="15"/>
        <v>0</v>
      </c>
      <c r="Q374" s="13">
        <f t="shared" si="16"/>
        <v>2672.2100000000009</v>
      </c>
      <c r="S374" s="13">
        <f t="shared" si="17"/>
        <v>17978.13</v>
      </c>
    </row>
    <row r="375" spans="2:19" s="10" customFormat="1" ht="12.75" customHeight="1">
      <c r="B375" s="11" t="s">
        <v>459</v>
      </c>
      <c r="C375" s="15" t="s">
        <v>45</v>
      </c>
      <c r="D375" s="12" t="s">
        <v>34</v>
      </c>
      <c r="E375" s="13">
        <v>9247.7199999999993</v>
      </c>
      <c r="F375" s="13">
        <v>1860.19</v>
      </c>
      <c r="G375" s="13">
        <v>279.69000000000005</v>
      </c>
      <c r="H375" s="13"/>
      <c r="I375" s="13">
        <v>2139.88</v>
      </c>
      <c r="J375" s="11" t="s">
        <v>459</v>
      </c>
      <c r="K375" s="11" t="s">
        <v>34</v>
      </c>
      <c r="L375" s="11" t="s">
        <v>45</v>
      </c>
      <c r="M375" s="18"/>
      <c r="O375" s="14">
        <f t="shared" si="15"/>
        <v>0</v>
      </c>
      <c r="Q375" s="13">
        <f t="shared" si="16"/>
        <v>279.69000000000005</v>
      </c>
      <c r="S375" s="13">
        <f t="shared" si="17"/>
        <v>2419.5700000000002</v>
      </c>
    </row>
    <row r="376" spans="2:19" s="10" customFormat="1" ht="12.75" customHeight="1">
      <c r="B376" s="11" t="s">
        <v>460</v>
      </c>
      <c r="C376" s="15" t="s">
        <v>45</v>
      </c>
      <c r="D376" s="12" t="s">
        <v>34</v>
      </c>
      <c r="E376" s="13">
        <v>5064.83</v>
      </c>
      <c r="F376" s="13">
        <v>1002.6</v>
      </c>
      <c r="G376" s="13">
        <v>153.13</v>
      </c>
      <c r="H376" s="13"/>
      <c r="I376" s="13">
        <v>1155.73</v>
      </c>
      <c r="J376" s="11" t="s">
        <v>460</v>
      </c>
      <c r="K376" s="11" t="s">
        <v>34</v>
      </c>
      <c r="L376" s="11" t="s">
        <v>45</v>
      </c>
      <c r="M376" s="18"/>
      <c r="O376" s="14">
        <f t="shared" si="15"/>
        <v>0</v>
      </c>
      <c r="Q376" s="13">
        <f t="shared" si="16"/>
        <v>153.13</v>
      </c>
      <c r="S376" s="13">
        <f t="shared" si="17"/>
        <v>1308.8600000000001</v>
      </c>
    </row>
    <row r="377" spans="2:19" s="10" customFormat="1" ht="12.75" customHeight="1">
      <c r="B377" s="11" t="s">
        <v>461</v>
      </c>
      <c r="C377" s="15" t="s">
        <v>45</v>
      </c>
      <c r="D377" s="12" t="s">
        <v>34</v>
      </c>
      <c r="E377" s="13">
        <v>8284.7000000000007</v>
      </c>
      <c r="F377" s="13">
        <v>1628.22</v>
      </c>
      <c r="G377" s="13">
        <v>250.45000000000005</v>
      </c>
      <c r="H377" s="13"/>
      <c r="I377" s="13">
        <v>1878.67</v>
      </c>
      <c r="J377" s="11" t="s">
        <v>461</v>
      </c>
      <c r="K377" s="11" t="s">
        <v>34</v>
      </c>
      <c r="L377" s="11" t="s">
        <v>45</v>
      </c>
      <c r="M377" s="18"/>
      <c r="O377" s="14">
        <f t="shared" si="15"/>
        <v>0</v>
      </c>
      <c r="Q377" s="13">
        <f t="shared" si="16"/>
        <v>250.45000000000005</v>
      </c>
      <c r="S377" s="13">
        <f t="shared" si="17"/>
        <v>2129.12</v>
      </c>
    </row>
    <row r="378" spans="2:19" s="10" customFormat="1" ht="12.75" customHeight="1">
      <c r="B378" s="11" t="s">
        <v>462</v>
      </c>
      <c r="C378" s="15" t="s">
        <v>394</v>
      </c>
      <c r="D378" s="12" t="s">
        <v>395</v>
      </c>
      <c r="E378" s="13">
        <v>4564.34</v>
      </c>
      <c r="F378" s="13">
        <v>916.07</v>
      </c>
      <c r="G378" s="13">
        <v>137.9799999999999</v>
      </c>
      <c r="H378" s="13"/>
      <c r="I378" s="13">
        <v>1054.05</v>
      </c>
      <c r="J378" s="11" t="s">
        <v>462</v>
      </c>
      <c r="K378" s="11" t="s">
        <v>395</v>
      </c>
      <c r="L378" s="11" t="s">
        <v>394</v>
      </c>
      <c r="M378" s="18"/>
      <c r="O378" s="14">
        <f t="shared" si="15"/>
        <v>0</v>
      </c>
      <c r="Q378" s="13">
        <f t="shared" si="16"/>
        <v>137.9799999999999</v>
      </c>
      <c r="S378" s="13">
        <f t="shared" si="17"/>
        <v>1192.0299999999997</v>
      </c>
    </row>
    <row r="379" spans="2:19" s="10" customFormat="1" ht="12.75" customHeight="1">
      <c r="B379" s="11" t="s">
        <v>463</v>
      </c>
      <c r="C379" s="15" t="s">
        <v>45</v>
      </c>
      <c r="D379" s="12" t="s">
        <v>34</v>
      </c>
      <c r="E379" s="13">
        <v>6922.88</v>
      </c>
      <c r="F379" s="13">
        <v>1376.65</v>
      </c>
      <c r="G379" s="13">
        <v>209.32999999999993</v>
      </c>
      <c r="H379" s="13"/>
      <c r="I379" s="13">
        <v>1585.98</v>
      </c>
      <c r="J379" s="11" t="s">
        <v>463</v>
      </c>
      <c r="K379" s="11" t="s">
        <v>34</v>
      </c>
      <c r="L379" s="11" t="s">
        <v>45</v>
      </c>
      <c r="M379" s="18"/>
      <c r="O379" s="14">
        <f t="shared" si="15"/>
        <v>0</v>
      </c>
      <c r="Q379" s="13">
        <f t="shared" si="16"/>
        <v>209.32999999999993</v>
      </c>
      <c r="S379" s="13">
        <f t="shared" si="17"/>
        <v>1795.31</v>
      </c>
    </row>
    <row r="380" spans="2:19" s="10" customFormat="1" ht="12.75" customHeight="1">
      <c r="B380" s="11" t="s">
        <v>464</v>
      </c>
      <c r="C380" s="15" t="s">
        <v>45</v>
      </c>
      <c r="D380" s="12" t="s">
        <v>34</v>
      </c>
      <c r="E380" s="13">
        <v>5417.47</v>
      </c>
      <c r="F380" s="13">
        <v>1073.9100000000001</v>
      </c>
      <c r="G380" s="13">
        <v>163.78999999999996</v>
      </c>
      <c r="H380" s="13"/>
      <c r="I380" s="13">
        <v>1237.7</v>
      </c>
      <c r="J380" s="11" t="s">
        <v>464</v>
      </c>
      <c r="K380" s="11" t="s">
        <v>34</v>
      </c>
      <c r="L380" s="11" t="s">
        <v>45</v>
      </c>
      <c r="M380" s="18"/>
      <c r="O380" s="14">
        <f t="shared" si="15"/>
        <v>0</v>
      </c>
      <c r="Q380" s="13">
        <f t="shared" si="16"/>
        <v>163.78999999999996</v>
      </c>
      <c r="S380" s="13">
        <f t="shared" si="17"/>
        <v>1401.49</v>
      </c>
    </row>
    <row r="381" spans="2:19" s="10" customFormat="1" ht="12.75" customHeight="1">
      <c r="B381" s="11" t="s">
        <v>465</v>
      </c>
      <c r="C381" s="15" t="s">
        <v>45</v>
      </c>
      <c r="D381" s="12" t="s">
        <v>34</v>
      </c>
      <c r="E381" s="13">
        <v>24023.51</v>
      </c>
      <c r="F381" s="13">
        <v>4543.78</v>
      </c>
      <c r="G381" s="13">
        <v>726.46</v>
      </c>
      <c r="H381" s="13"/>
      <c r="I381" s="13">
        <v>5270.24</v>
      </c>
      <c r="J381" s="11" t="s">
        <v>465</v>
      </c>
      <c r="K381" s="11" t="s">
        <v>34</v>
      </c>
      <c r="L381" s="11" t="s">
        <v>45</v>
      </c>
      <c r="M381" s="18"/>
      <c r="O381" s="14">
        <f t="shared" si="15"/>
        <v>0</v>
      </c>
      <c r="Q381" s="13">
        <f t="shared" si="16"/>
        <v>726.46</v>
      </c>
      <c r="S381" s="13">
        <f t="shared" si="17"/>
        <v>5996.7</v>
      </c>
    </row>
    <row r="382" spans="2:19" s="10" customFormat="1" ht="12.75" customHeight="1">
      <c r="B382" s="11" t="s">
        <v>466</v>
      </c>
      <c r="C382" s="15" t="s">
        <v>45</v>
      </c>
      <c r="D382" s="12" t="s">
        <v>34</v>
      </c>
      <c r="E382" s="13">
        <v>10378.200000000001</v>
      </c>
      <c r="F382" s="13">
        <v>1782.56</v>
      </c>
      <c r="G382" s="13">
        <v>313.86999999999989</v>
      </c>
      <c r="H382" s="13"/>
      <c r="I382" s="13">
        <v>2096.4299999999998</v>
      </c>
      <c r="J382" s="11" t="s">
        <v>466</v>
      </c>
      <c r="K382" s="11" t="s">
        <v>34</v>
      </c>
      <c r="L382" s="11" t="s">
        <v>45</v>
      </c>
      <c r="M382" s="18"/>
      <c r="O382" s="14">
        <f t="shared" si="15"/>
        <v>0</v>
      </c>
      <c r="Q382" s="13">
        <f t="shared" si="16"/>
        <v>313.86999999999989</v>
      </c>
      <c r="S382" s="13">
        <f t="shared" si="17"/>
        <v>2410.2999999999997</v>
      </c>
    </row>
    <row r="383" spans="2:19" s="10" customFormat="1" ht="12.75" customHeight="1">
      <c r="B383" s="11" t="s">
        <v>467</v>
      </c>
      <c r="C383" s="15" t="s">
        <v>45</v>
      </c>
      <c r="D383" s="12" t="s">
        <v>34</v>
      </c>
      <c r="E383" s="13">
        <v>28170.89</v>
      </c>
      <c r="F383" s="13">
        <v>5407.1</v>
      </c>
      <c r="G383" s="13">
        <v>852.46999999999935</v>
      </c>
      <c r="H383" s="13"/>
      <c r="I383" s="13">
        <v>6259.57</v>
      </c>
      <c r="J383" s="11" t="s">
        <v>467</v>
      </c>
      <c r="K383" s="11" t="s">
        <v>34</v>
      </c>
      <c r="L383" s="11" t="s">
        <v>45</v>
      </c>
      <c r="M383" s="18"/>
      <c r="O383" s="14">
        <f t="shared" si="15"/>
        <v>0</v>
      </c>
      <c r="Q383" s="13">
        <f t="shared" si="16"/>
        <v>852.46999999999935</v>
      </c>
      <c r="S383" s="13">
        <f t="shared" si="17"/>
        <v>7112.0399999999991</v>
      </c>
    </row>
    <row r="384" spans="2:19" s="10" customFormat="1" ht="12.75" customHeight="1">
      <c r="B384" s="11" t="s">
        <v>468</v>
      </c>
      <c r="C384" s="15" t="s">
        <v>45</v>
      </c>
      <c r="D384" s="12" t="s">
        <v>34</v>
      </c>
      <c r="E384" s="13">
        <v>16612.419999999998</v>
      </c>
      <c r="F384" s="13">
        <v>3227.68</v>
      </c>
      <c r="G384" s="13">
        <v>502.39000000000033</v>
      </c>
      <c r="H384" s="13"/>
      <c r="I384" s="13">
        <v>3730.07</v>
      </c>
      <c r="J384" s="11" t="s">
        <v>468</v>
      </c>
      <c r="K384" s="11" t="s">
        <v>34</v>
      </c>
      <c r="L384" s="11" t="s">
        <v>45</v>
      </c>
      <c r="M384" s="18"/>
      <c r="O384" s="14">
        <f t="shared" si="15"/>
        <v>0</v>
      </c>
      <c r="Q384" s="13">
        <f t="shared" si="16"/>
        <v>502.39000000000033</v>
      </c>
      <c r="S384" s="13">
        <f t="shared" si="17"/>
        <v>4232.4600000000009</v>
      </c>
    </row>
    <row r="385" spans="2:19" s="10" customFormat="1" ht="12.75" customHeight="1">
      <c r="B385" s="11" t="s">
        <v>469</v>
      </c>
      <c r="C385" s="15" t="s">
        <v>59</v>
      </c>
      <c r="D385" s="12" t="s">
        <v>37</v>
      </c>
      <c r="E385" s="13">
        <v>9538.15</v>
      </c>
      <c r="F385" s="13">
        <v>1853.1</v>
      </c>
      <c r="G385" s="13">
        <v>288.43000000000029</v>
      </c>
      <c r="H385" s="13"/>
      <c r="I385" s="13">
        <v>2141.5300000000002</v>
      </c>
      <c r="J385" s="11" t="s">
        <v>469</v>
      </c>
      <c r="K385" s="11" t="s">
        <v>37</v>
      </c>
      <c r="L385" s="11" t="s">
        <v>59</v>
      </c>
      <c r="M385" s="18"/>
      <c r="O385" s="14">
        <f t="shared" si="15"/>
        <v>0</v>
      </c>
      <c r="Q385" s="13">
        <f t="shared" si="16"/>
        <v>288.43000000000029</v>
      </c>
      <c r="S385" s="13">
        <f t="shared" si="17"/>
        <v>2429.9600000000005</v>
      </c>
    </row>
    <row r="386" spans="2:19" s="10" customFormat="1" ht="12.75" customHeight="1">
      <c r="B386" s="11" t="s">
        <v>470</v>
      </c>
      <c r="C386" s="15" t="s">
        <v>45</v>
      </c>
      <c r="D386" s="12" t="s">
        <v>34</v>
      </c>
      <c r="E386" s="13">
        <v>13769.37</v>
      </c>
      <c r="F386" s="13">
        <v>2605.8200000000002</v>
      </c>
      <c r="G386" s="13">
        <v>416.42999999999984</v>
      </c>
      <c r="H386" s="13"/>
      <c r="I386" s="13">
        <v>3022.25</v>
      </c>
      <c r="J386" s="11" t="s">
        <v>470</v>
      </c>
      <c r="K386" s="11" t="s">
        <v>34</v>
      </c>
      <c r="L386" s="11" t="s">
        <v>45</v>
      </c>
      <c r="M386" s="18"/>
      <c r="O386" s="14">
        <f t="shared" si="15"/>
        <v>0</v>
      </c>
      <c r="Q386" s="13">
        <f t="shared" si="16"/>
        <v>416.42999999999984</v>
      </c>
      <c r="S386" s="13">
        <f t="shared" si="17"/>
        <v>3438.68</v>
      </c>
    </row>
    <row r="387" spans="2:19" s="10" customFormat="1" ht="12.75" customHeight="1">
      <c r="B387" s="11" t="s">
        <v>471</v>
      </c>
      <c r="C387" s="15" t="s">
        <v>59</v>
      </c>
      <c r="D387" s="12" t="s">
        <v>37</v>
      </c>
      <c r="E387" s="13">
        <v>21080.21</v>
      </c>
      <c r="F387" s="13">
        <v>3989.47</v>
      </c>
      <c r="G387" s="13">
        <v>637.54000000000042</v>
      </c>
      <c r="H387" s="13"/>
      <c r="I387" s="13">
        <v>4627.01</v>
      </c>
      <c r="J387" s="11" t="s">
        <v>471</v>
      </c>
      <c r="K387" s="11" t="s">
        <v>37</v>
      </c>
      <c r="L387" s="11" t="s">
        <v>59</v>
      </c>
      <c r="M387" s="18"/>
      <c r="O387" s="14">
        <f t="shared" ref="O387:O450" si="18">SUM(B387-J387)</f>
        <v>0</v>
      </c>
      <c r="Q387" s="13">
        <f t="shared" ref="Q387:Q450" si="19">G387</f>
        <v>637.54000000000042</v>
      </c>
      <c r="S387" s="13">
        <f t="shared" ref="S387:S450" si="20">I387+Q387</f>
        <v>5264.5500000000011</v>
      </c>
    </row>
    <row r="388" spans="2:19" s="10" customFormat="1" ht="12.75" customHeight="1">
      <c r="B388" s="11" t="s">
        <v>472</v>
      </c>
      <c r="C388" s="15" t="s">
        <v>45</v>
      </c>
      <c r="D388" s="12" t="s">
        <v>34</v>
      </c>
      <c r="E388" s="13">
        <v>11293.11</v>
      </c>
      <c r="F388" s="13">
        <v>1819.79</v>
      </c>
      <c r="G388" s="13">
        <v>341.53999999999996</v>
      </c>
      <c r="H388" s="13"/>
      <c r="I388" s="13">
        <v>2161.33</v>
      </c>
      <c r="J388" s="11" t="s">
        <v>472</v>
      </c>
      <c r="K388" s="11" t="s">
        <v>34</v>
      </c>
      <c r="L388" s="11" t="s">
        <v>45</v>
      </c>
      <c r="M388" s="18"/>
      <c r="O388" s="14">
        <f t="shared" si="18"/>
        <v>0</v>
      </c>
      <c r="Q388" s="13">
        <f t="shared" si="19"/>
        <v>341.53999999999996</v>
      </c>
      <c r="S388" s="13">
        <f t="shared" si="20"/>
        <v>2502.87</v>
      </c>
    </row>
    <row r="389" spans="2:19" s="10" customFormat="1" ht="12.75" customHeight="1">
      <c r="B389" s="11" t="s">
        <v>473</v>
      </c>
      <c r="C389" s="15" t="s">
        <v>45</v>
      </c>
      <c r="D389" s="12" t="s">
        <v>34</v>
      </c>
      <c r="E389" s="13">
        <v>5896.43</v>
      </c>
      <c r="F389" s="13">
        <v>1157.29</v>
      </c>
      <c r="G389" s="13">
        <v>178.29999999999995</v>
      </c>
      <c r="H389" s="13"/>
      <c r="I389" s="13">
        <v>1335.59</v>
      </c>
      <c r="J389" s="11" t="s">
        <v>473</v>
      </c>
      <c r="K389" s="11" t="s">
        <v>34</v>
      </c>
      <c r="L389" s="11" t="s">
        <v>45</v>
      </c>
      <c r="M389" s="18"/>
      <c r="O389" s="14">
        <f t="shared" si="18"/>
        <v>0</v>
      </c>
      <c r="Q389" s="13">
        <f t="shared" si="19"/>
        <v>178.29999999999995</v>
      </c>
      <c r="S389" s="13">
        <f t="shared" si="20"/>
        <v>1513.8899999999999</v>
      </c>
    </row>
    <row r="390" spans="2:19" s="10" customFormat="1" ht="12.75" customHeight="1">
      <c r="B390" s="11" t="s">
        <v>474</v>
      </c>
      <c r="C390" s="17"/>
      <c r="D390" s="12" t="s">
        <v>34</v>
      </c>
      <c r="E390" s="13">
        <v>40690.25</v>
      </c>
      <c r="F390" s="13"/>
      <c r="G390" s="13">
        <v>8766.99</v>
      </c>
      <c r="H390" s="13"/>
      <c r="I390" s="13">
        <v>8766.99</v>
      </c>
      <c r="J390" s="11" t="s">
        <v>474</v>
      </c>
      <c r="K390" s="11" t="s">
        <v>34</v>
      </c>
      <c r="L390" s="11" t="s">
        <v>33</v>
      </c>
      <c r="M390" s="18"/>
      <c r="O390" s="14">
        <f t="shared" si="18"/>
        <v>0</v>
      </c>
      <c r="Q390" s="13">
        <f>ROUND(E390/33,2)</f>
        <v>1233.04</v>
      </c>
      <c r="S390" s="13">
        <f t="shared" si="20"/>
        <v>10000.029999999999</v>
      </c>
    </row>
    <row r="391" spans="2:19" s="10" customFormat="1" ht="12.75" customHeight="1">
      <c r="B391" s="11" t="s">
        <v>475</v>
      </c>
      <c r="C391" s="15" t="s">
        <v>49</v>
      </c>
      <c r="D391" s="12" t="s">
        <v>40</v>
      </c>
      <c r="E391" s="13">
        <v>250487.86</v>
      </c>
      <c r="F391" s="13">
        <v>44637.36</v>
      </c>
      <c r="G391" s="13">
        <v>7572.1200000000026</v>
      </c>
      <c r="H391" s="13"/>
      <c r="I391" s="13">
        <v>52209.48</v>
      </c>
      <c r="J391" s="11" t="s">
        <v>475</v>
      </c>
      <c r="K391" s="11" t="s">
        <v>40</v>
      </c>
      <c r="L391" s="11" t="s">
        <v>49</v>
      </c>
      <c r="M391" s="18"/>
      <c r="O391" s="14">
        <f t="shared" si="18"/>
        <v>0</v>
      </c>
      <c r="Q391" s="13">
        <f t="shared" si="19"/>
        <v>7572.1200000000026</v>
      </c>
      <c r="S391" s="13">
        <f t="shared" si="20"/>
        <v>59781.600000000006</v>
      </c>
    </row>
    <row r="392" spans="2:19" s="10" customFormat="1" ht="12.75" customHeight="1">
      <c r="B392" s="11" t="s">
        <v>476</v>
      </c>
      <c r="C392" s="15" t="s">
        <v>477</v>
      </c>
      <c r="D392" s="12" t="s">
        <v>34</v>
      </c>
      <c r="E392" s="13">
        <v>15472.77</v>
      </c>
      <c r="F392" s="13">
        <v>2531.5300000000002</v>
      </c>
      <c r="G392" s="13">
        <v>467.83999999999969</v>
      </c>
      <c r="H392" s="13"/>
      <c r="I392" s="13">
        <v>2999.37</v>
      </c>
      <c r="J392" s="11" t="s">
        <v>476</v>
      </c>
      <c r="K392" s="11" t="s">
        <v>34</v>
      </c>
      <c r="L392" s="11" t="s">
        <v>477</v>
      </c>
      <c r="M392" s="18"/>
      <c r="O392" s="14">
        <f t="shared" si="18"/>
        <v>0</v>
      </c>
      <c r="Q392" s="13">
        <f t="shared" si="19"/>
        <v>467.83999999999969</v>
      </c>
      <c r="S392" s="13">
        <f t="shared" si="20"/>
        <v>3467.2099999999996</v>
      </c>
    </row>
    <row r="393" spans="2:19" s="10" customFormat="1" ht="12.75" customHeight="1">
      <c r="B393" s="11" t="s">
        <v>478</v>
      </c>
      <c r="C393" s="15" t="s">
        <v>477</v>
      </c>
      <c r="D393" s="12" t="s">
        <v>37</v>
      </c>
      <c r="E393" s="13">
        <v>27999.11</v>
      </c>
      <c r="F393" s="13">
        <v>4581.08</v>
      </c>
      <c r="G393" s="13">
        <v>846.64999999999964</v>
      </c>
      <c r="H393" s="13"/>
      <c r="I393" s="13">
        <v>5427.73</v>
      </c>
      <c r="J393" s="11" t="s">
        <v>478</v>
      </c>
      <c r="K393" s="11" t="s">
        <v>37</v>
      </c>
      <c r="L393" s="11" t="s">
        <v>477</v>
      </c>
      <c r="M393" s="18"/>
      <c r="O393" s="14">
        <f t="shared" si="18"/>
        <v>0</v>
      </c>
      <c r="Q393" s="13">
        <f t="shared" si="19"/>
        <v>846.64999999999964</v>
      </c>
      <c r="S393" s="13">
        <f t="shared" si="20"/>
        <v>6274.3799999999992</v>
      </c>
    </row>
    <row r="394" spans="2:19" s="10" customFormat="1" ht="12.75" customHeight="1">
      <c r="B394" s="11" t="s">
        <v>479</v>
      </c>
      <c r="C394" s="15" t="s">
        <v>45</v>
      </c>
      <c r="D394" s="12" t="s">
        <v>34</v>
      </c>
      <c r="E394" s="13">
        <v>43743.87</v>
      </c>
      <c r="F394" s="13">
        <v>8302.7000000000007</v>
      </c>
      <c r="G394" s="13">
        <v>1323.1499999999996</v>
      </c>
      <c r="H394" s="13"/>
      <c r="I394" s="13">
        <v>9625.85</v>
      </c>
      <c r="J394" s="11" t="s">
        <v>479</v>
      </c>
      <c r="K394" s="11" t="s">
        <v>34</v>
      </c>
      <c r="L394" s="11" t="s">
        <v>45</v>
      </c>
      <c r="M394" s="18"/>
      <c r="O394" s="14">
        <f t="shared" si="18"/>
        <v>0</v>
      </c>
      <c r="Q394" s="13">
        <f t="shared" si="19"/>
        <v>1323.1499999999996</v>
      </c>
      <c r="S394" s="13">
        <f t="shared" si="20"/>
        <v>10949</v>
      </c>
    </row>
    <row r="395" spans="2:19" s="10" customFormat="1" ht="12.75" customHeight="1">
      <c r="B395" s="11" t="s">
        <v>480</v>
      </c>
      <c r="C395" s="15" t="s">
        <v>59</v>
      </c>
      <c r="D395" s="12" t="s">
        <v>37</v>
      </c>
      <c r="E395" s="13">
        <v>28621.52</v>
      </c>
      <c r="F395" s="13">
        <v>5657.59</v>
      </c>
      <c r="G395" s="13">
        <v>865.51999999999953</v>
      </c>
      <c r="H395" s="13"/>
      <c r="I395" s="13">
        <v>6523.11</v>
      </c>
      <c r="J395" s="11" t="s">
        <v>480</v>
      </c>
      <c r="K395" s="11" t="s">
        <v>37</v>
      </c>
      <c r="L395" s="11" t="s">
        <v>59</v>
      </c>
      <c r="M395" s="18"/>
      <c r="O395" s="14">
        <f t="shared" si="18"/>
        <v>0</v>
      </c>
      <c r="Q395" s="13">
        <f t="shared" si="19"/>
        <v>865.51999999999953</v>
      </c>
      <c r="S395" s="13">
        <f t="shared" si="20"/>
        <v>7388.6299999999992</v>
      </c>
    </row>
    <row r="396" spans="2:19" s="10" customFormat="1" ht="12.75" customHeight="1">
      <c r="B396" s="11" t="s">
        <v>481</v>
      </c>
      <c r="C396" s="15" t="s">
        <v>45</v>
      </c>
      <c r="D396" s="12" t="s">
        <v>34</v>
      </c>
      <c r="E396" s="13">
        <v>21685.05</v>
      </c>
      <c r="F396" s="13">
        <v>3195.21</v>
      </c>
      <c r="G396" s="13">
        <v>655.59000000000015</v>
      </c>
      <c r="H396" s="13"/>
      <c r="I396" s="13">
        <v>3850.8</v>
      </c>
      <c r="J396" s="11" t="s">
        <v>481</v>
      </c>
      <c r="K396" s="11" t="s">
        <v>34</v>
      </c>
      <c r="L396" s="11" t="s">
        <v>45</v>
      </c>
      <c r="M396" s="18"/>
      <c r="O396" s="14">
        <f t="shared" si="18"/>
        <v>0</v>
      </c>
      <c r="Q396" s="13">
        <f t="shared" si="19"/>
        <v>655.59000000000015</v>
      </c>
      <c r="S396" s="13">
        <f t="shared" si="20"/>
        <v>4506.3900000000003</v>
      </c>
    </row>
    <row r="397" spans="2:19" s="10" customFormat="1" ht="12.75" customHeight="1">
      <c r="B397" s="11" t="s">
        <v>482</v>
      </c>
      <c r="C397" s="15" t="s">
        <v>59</v>
      </c>
      <c r="D397" s="12" t="s">
        <v>37</v>
      </c>
      <c r="E397" s="13">
        <v>172907.97</v>
      </c>
      <c r="F397" s="13">
        <v>25478.45</v>
      </c>
      <c r="G397" s="13">
        <v>5227.8499999999985</v>
      </c>
      <c r="H397" s="13"/>
      <c r="I397" s="13">
        <v>30706.3</v>
      </c>
      <c r="J397" s="11" t="s">
        <v>482</v>
      </c>
      <c r="K397" s="11" t="s">
        <v>37</v>
      </c>
      <c r="L397" s="11" t="s">
        <v>59</v>
      </c>
      <c r="M397" s="18"/>
      <c r="O397" s="14">
        <f t="shared" si="18"/>
        <v>0</v>
      </c>
      <c r="Q397" s="13">
        <f t="shared" si="19"/>
        <v>5227.8499999999985</v>
      </c>
      <c r="S397" s="13">
        <f t="shared" si="20"/>
        <v>35934.149999999994</v>
      </c>
    </row>
    <row r="398" spans="2:19" s="10" customFormat="1" ht="12.75" customHeight="1">
      <c r="B398" s="11" t="s">
        <v>483</v>
      </c>
      <c r="C398" s="15" t="s">
        <v>45</v>
      </c>
      <c r="D398" s="12" t="s">
        <v>34</v>
      </c>
      <c r="E398" s="13">
        <v>5718.9</v>
      </c>
      <c r="F398" s="13">
        <v>1133.73</v>
      </c>
      <c r="G398" s="13">
        <v>172.91000000000008</v>
      </c>
      <c r="H398" s="13"/>
      <c r="I398" s="13">
        <v>1306.6400000000001</v>
      </c>
      <c r="J398" s="11" t="s">
        <v>483</v>
      </c>
      <c r="K398" s="11" t="s">
        <v>34</v>
      </c>
      <c r="L398" s="11" t="s">
        <v>45</v>
      </c>
      <c r="M398" s="18"/>
      <c r="O398" s="14">
        <f t="shared" si="18"/>
        <v>0</v>
      </c>
      <c r="Q398" s="13">
        <f t="shared" si="19"/>
        <v>172.91000000000008</v>
      </c>
      <c r="S398" s="13">
        <f t="shared" si="20"/>
        <v>1479.5500000000002</v>
      </c>
    </row>
    <row r="399" spans="2:19" s="10" customFormat="1" ht="12.75" customHeight="1">
      <c r="B399" s="11" t="s">
        <v>484</v>
      </c>
      <c r="C399" s="15" t="s">
        <v>45</v>
      </c>
      <c r="D399" s="12" t="s">
        <v>34</v>
      </c>
      <c r="E399" s="13">
        <v>18398.86</v>
      </c>
      <c r="F399" s="13">
        <v>3338.89</v>
      </c>
      <c r="G399" s="13">
        <v>556.68000000000029</v>
      </c>
      <c r="H399" s="13"/>
      <c r="I399" s="13">
        <v>3895.57</v>
      </c>
      <c r="J399" s="11" t="s">
        <v>484</v>
      </c>
      <c r="K399" s="11" t="s">
        <v>34</v>
      </c>
      <c r="L399" s="11" t="s">
        <v>45</v>
      </c>
      <c r="M399" s="18"/>
      <c r="O399" s="14">
        <f t="shared" si="18"/>
        <v>0</v>
      </c>
      <c r="Q399" s="13">
        <f t="shared" si="19"/>
        <v>556.68000000000029</v>
      </c>
      <c r="S399" s="13">
        <f t="shared" si="20"/>
        <v>4452.25</v>
      </c>
    </row>
    <row r="400" spans="2:19" s="10" customFormat="1" ht="12.75" customHeight="1">
      <c r="B400" s="11" t="s">
        <v>485</v>
      </c>
      <c r="C400" s="15" t="s">
        <v>49</v>
      </c>
      <c r="D400" s="12" t="s">
        <v>40</v>
      </c>
      <c r="E400" s="13">
        <v>83719.149999999994</v>
      </c>
      <c r="F400" s="13">
        <v>16073.45</v>
      </c>
      <c r="G400" s="13">
        <v>2533.369999999999</v>
      </c>
      <c r="H400" s="13"/>
      <c r="I400" s="13">
        <v>18606.82</v>
      </c>
      <c r="J400" s="11" t="s">
        <v>485</v>
      </c>
      <c r="K400" s="11" t="s">
        <v>40</v>
      </c>
      <c r="L400" s="11" t="s">
        <v>49</v>
      </c>
      <c r="M400" s="18"/>
      <c r="O400" s="14">
        <f t="shared" si="18"/>
        <v>0</v>
      </c>
      <c r="Q400" s="13">
        <f t="shared" si="19"/>
        <v>2533.369999999999</v>
      </c>
      <c r="S400" s="13">
        <f t="shared" si="20"/>
        <v>21140.19</v>
      </c>
    </row>
    <row r="401" spans="2:19" s="10" customFormat="1" ht="12.75" customHeight="1">
      <c r="B401" s="11" t="s">
        <v>486</v>
      </c>
      <c r="C401" s="15" t="s">
        <v>45</v>
      </c>
      <c r="D401" s="12" t="s">
        <v>34</v>
      </c>
      <c r="E401" s="13">
        <v>32288.38</v>
      </c>
      <c r="F401" s="13">
        <v>6030.49</v>
      </c>
      <c r="G401" s="13">
        <v>976.73999999999978</v>
      </c>
      <c r="H401" s="13"/>
      <c r="I401" s="13">
        <v>7007.23</v>
      </c>
      <c r="J401" s="11" t="s">
        <v>486</v>
      </c>
      <c r="K401" s="11" t="s">
        <v>34</v>
      </c>
      <c r="L401" s="11" t="s">
        <v>45</v>
      </c>
      <c r="M401" s="18"/>
      <c r="O401" s="14">
        <f t="shared" si="18"/>
        <v>0</v>
      </c>
      <c r="Q401" s="13">
        <f t="shared" si="19"/>
        <v>976.73999999999978</v>
      </c>
      <c r="S401" s="13">
        <f t="shared" si="20"/>
        <v>7983.9699999999993</v>
      </c>
    </row>
    <row r="402" spans="2:19" s="10" customFormat="1" ht="12.75" customHeight="1">
      <c r="B402" s="11" t="s">
        <v>487</v>
      </c>
      <c r="C402" s="15" t="s">
        <v>59</v>
      </c>
      <c r="D402" s="12" t="s">
        <v>37</v>
      </c>
      <c r="E402" s="13">
        <v>5807.61</v>
      </c>
      <c r="F402" s="13">
        <v>1084.46</v>
      </c>
      <c r="G402" s="13">
        <v>175.63999999999987</v>
      </c>
      <c r="H402" s="13"/>
      <c r="I402" s="13">
        <v>1260.0999999999999</v>
      </c>
      <c r="J402" s="11" t="s">
        <v>487</v>
      </c>
      <c r="K402" s="11" t="s">
        <v>37</v>
      </c>
      <c r="L402" s="11" t="s">
        <v>59</v>
      </c>
      <c r="M402" s="18"/>
      <c r="O402" s="14">
        <f t="shared" si="18"/>
        <v>0</v>
      </c>
      <c r="Q402" s="13">
        <f t="shared" si="19"/>
        <v>175.63999999999987</v>
      </c>
      <c r="S402" s="13">
        <f t="shared" si="20"/>
        <v>1435.7399999999998</v>
      </c>
    </row>
    <row r="403" spans="2:19" s="10" customFormat="1" ht="12.75" customHeight="1">
      <c r="B403" s="11" t="s">
        <v>488</v>
      </c>
      <c r="C403" s="15" t="s">
        <v>45</v>
      </c>
      <c r="D403" s="12" t="s">
        <v>34</v>
      </c>
      <c r="E403" s="13">
        <v>22315.69</v>
      </c>
      <c r="F403" s="13">
        <v>4156.2299999999996</v>
      </c>
      <c r="G403" s="13">
        <v>674.94000000000051</v>
      </c>
      <c r="H403" s="13"/>
      <c r="I403" s="13">
        <v>4831.17</v>
      </c>
      <c r="J403" s="11" t="s">
        <v>488</v>
      </c>
      <c r="K403" s="11" t="s">
        <v>34</v>
      </c>
      <c r="L403" s="11" t="s">
        <v>45</v>
      </c>
      <c r="M403" s="18"/>
      <c r="O403" s="14">
        <f t="shared" si="18"/>
        <v>0</v>
      </c>
      <c r="Q403" s="13">
        <f t="shared" si="19"/>
        <v>674.94000000000051</v>
      </c>
      <c r="S403" s="13">
        <f t="shared" si="20"/>
        <v>5506.1100000000006</v>
      </c>
    </row>
    <row r="404" spans="2:19" s="10" customFormat="1" ht="12.75" customHeight="1">
      <c r="B404" s="11" t="s">
        <v>489</v>
      </c>
      <c r="C404" s="15" t="s">
        <v>45</v>
      </c>
      <c r="D404" s="12" t="s">
        <v>34</v>
      </c>
      <c r="E404" s="13">
        <v>9864.69</v>
      </c>
      <c r="F404" s="13">
        <v>1910.85</v>
      </c>
      <c r="G404" s="13">
        <v>298.36000000000013</v>
      </c>
      <c r="H404" s="13"/>
      <c r="I404" s="13">
        <v>2209.21</v>
      </c>
      <c r="J404" s="11" t="s">
        <v>489</v>
      </c>
      <c r="K404" s="11" t="s">
        <v>34</v>
      </c>
      <c r="L404" s="11" t="s">
        <v>45</v>
      </c>
      <c r="M404" s="18"/>
      <c r="O404" s="14">
        <f t="shared" si="18"/>
        <v>0</v>
      </c>
      <c r="Q404" s="13">
        <f t="shared" si="19"/>
        <v>298.36000000000013</v>
      </c>
      <c r="S404" s="13">
        <f t="shared" si="20"/>
        <v>2507.5700000000002</v>
      </c>
    </row>
    <row r="405" spans="2:19" s="10" customFormat="1" ht="12.75" customHeight="1">
      <c r="B405" s="11" t="s">
        <v>490</v>
      </c>
      <c r="C405" s="15" t="s">
        <v>163</v>
      </c>
      <c r="D405" s="12" t="s">
        <v>164</v>
      </c>
      <c r="E405" s="13">
        <v>11114.58</v>
      </c>
      <c r="F405" s="13">
        <v>2154.3200000000002</v>
      </c>
      <c r="G405" s="13">
        <v>336.11999999999989</v>
      </c>
      <c r="H405" s="13"/>
      <c r="I405" s="13">
        <v>2490.44</v>
      </c>
      <c r="J405" s="11" t="s">
        <v>490</v>
      </c>
      <c r="K405" s="11" t="s">
        <v>164</v>
      </c>
      <c r="L405" s="11" t="s">
        <v>163</v>
      </c>
      <c r="M405" s="18"/>
      <c r="O405" s="14">
        <f t="shared" si="18"/>
        <v>0</v>
      </c>
      <c r="Q405" s="13">
        <f t="shared" si="19"/>
        <v>336.11999999999989</v>
      </c>
      <c r="S405" s="13">
        <f t="shared" si="20"/>
        <v>2826.56</v>
      </c>
    </row>
    <row r="406" spans="2:19" s="10" customFormat="1" ht="12.75" customHeight="1">
      <c r="B406" s="11" t="s">
        <v>491</v>
      </c>
      <c r="C406" s="15" t="s">
        <v>45</v>
      </c>
      <c r="D406" s="12" t="s">
        <v>34</v>
      </c>
      <c r="E406" s="13">
        <v>65471.31</v>
      </c>
      <c r="F406" s="13">
        <v>11752.34</v>
      </c>
      <c r="G406" s="13">
        <v>1980.6499999999996</v>
      </c>
      <c r="H406" s="13"/>
      <c r="I406" s="13">
        <v>13732.99</v>
      </c>
      <c r="J406" s="11" t="s">
        <v>491</v>
      </c>
      <c r="K406" s="11" t="s">
        <v>34</v>
      </c>
      <c r="L406" s="11" t="s">
        <v>45</v>
      </c>
      <c r="M406" s="18"/>
      <c r="O406" s="14">
        <f t="shared" si="18"/>
        <v>0</v>
      </c>
      <c r="Q406" s="13">
        <f t="shared" si="19"/>
        <v>1980.6499999999996</v>
      </c>
      <c r="S406" s="13">
        <f t="shared" si="20"/>
        <v>15713.64</v>
      </c>
    </row>
    <row r="407" spans="2:19" s="10" customFormat="1" ht="12.75" customHeight="1">
      <c r="B407" s="11" t="s">
        <v>492</v>
      </c>
      <c r="C407" s="15" t="s">
        <v>45</v>
      </c>
      <c r="D407" s="12" t="s">
        <v>37</v>
      </c>
      <c r="E407" s="13">
        <v>152390.51999999999</v>
      </c>
      <c r="F407" s="13">
        <v>27354.97</v>
      </c>
      <c r="G407" s="13">
        <v>4610.25</v>
      </c>
      <c r="H407" s="13"/>
      <c r="I407" s="13">
        <v>31965.22</v>
      </c>
      <c r="J407" s="11" t="s">
        <v>492</v>
      </c>
      <c r="K407" s="11" t="s">
        <v>37</v>
      </c>
      <c r="L407" s="11" t="s">
        <v>45</v>
      </c>
      <c r="M407" s="18"/>
      <c r="O407" s="14">
        <f t="shared" si="18"/>
        <v>0</v>
      </c>
      <c r="Q407" s="13">
        <f t="shared" si="19"/>
        <v>4610.25</v>
      </c>
      <c r="S407" s="13">
        <f t="shared" si="20"/>
        <v>36575.47</v>
      </c>
    </row>
    <row r="408" spans="2:19" s="10" customFormat="1" ht="12.75" customHeight="1">
      <c r="B408" s="11" t="s">
        <v>493</v>
      </c>
      <c r="C408" s="15" t="s">
        <v>45</v>
      </c>
      <c r="D408" s="12" t="s">
        <v>34</v>
      </c>
      <c r="E408" s="13">
        <v>33203.629999999997</v>
      </c>
      <c r="F408" s="13">
        <v>6344.22</v>
      </c>
      <c r="G408" s="13">
        <v>1004.5699999999997</v>
      </c>
      <c r="H408" s="13"/>
      <c r="I408" s="13">
        <v>7348.79</v>
      </c>
      <c r="J408" s="11" t="s">
        <v>493</v>
      </c>
      <c r="K408" s="11" t="s">
        <v>34</v>
      </c>
      <c r="L408" s="11" t="s">
        <v>45</v>
      </c>
      <c r="M408" s="18"/>
      <c r="O408" s="14">
        <f t="shared" si="18"/>
        <v>0</v>
      </c>
      <c r="Q408" s="13">
        <f t="shared" si="19"/>
        <v>1004.5699999999997</v>
      </c>
      <c r="S408" s="13">
        <f t="shared" si="20"/>
        <v>8353.36</v>
      </c>
    </row>
    <row r="409" spans="2:19" s="10" customFormat="1" ht="12.75" customHeight="1">
      <c r="B409" s="11" t="s">
        <v>494</v>
      </c>
      <c r="C409" s="15" t="s">
        <v>45</v>
      </c>
      <c r="D409" s="12" t="s">
        <v>34</v>
      </c>
      <c r="E409" s="13">
        <v>9368.4500000000007</v>
      </c>
      <c r="F409" s="13">
        <v>1789.85</v>
      </c>
      <c r="G409" s="13">
        <v>283.40000000000009</v>
      </c>
      <c r="H409" s="13"/>
      <c r="I409" s="13">
        <v>2073.25</v>
      </c>
      <c r="J409" s="11" t="s">
        <v>494</v>
      </c>
      <c r="K409" s="11" t="s">
        <v>34</v>
      </c>
      <c r="L409" s="11" t="s">
        <v>45</v>
      </c>
      <c r="M409" s="18"/>
      <c r="O409" s="14">
        <f t="shared" si="18"/>
        <v>0</v>
      </c>
      <c r="Q409" s="13">
        <f t="shared" si="19"/>
        <v>283.40000000000009</v>
      </c>
      <c r="S409" s="13">
        <f t="shared" si="20"/>
        <v>2356.65</v>
      </c>
    </row>
    <row r="410" spans="2:19" s="10" customFormat="1" ht="12.75" customHeight="1">
      <c r="B410" s="11" t="s">
        <v>495</v>
      </c>
      <c r="C410" s="15" t="s">
        <v>45</v>
      </c>
      <c r="D410" s="12" t="s">
        <v>34</v>
      </c>
      <c r="E410" s="13">
        <v>5923.16</v>
      </c>
      <c r="F410" s="13">
        <v>1134.05</v>
      </c>
      <c r="G410" s="13">
        <v>179.04999999999995</v>
      </c>
      <c r="H410" s="13"/>
      <c r="I410" s="13">
        <v>1313.1</v>
      </c>
      <c r="J410" s="11" t="s">
        <v>495</v>
      </c>
      <c r="K410" s="11" t="s">
        <v>34</v>
      </c>
      <c r="L410" s="11" t="s">
        <v>45</v>
      </c>
      <c r="M410" s="18"/>
      <c r="O410" s="14">
        <f t="shared" si="18"/>
        <v>0</v>
      </c>
      <c r="Q410" s="13">
        <f t="shared" si="19"/>
        <v>179.04999999999995</v>
      </c>
      <c r="S410" s="13">
        <f t="shared" si="20"/>
        <v>1492.1499999999999</v>
      </c>
    </row>
    <row r="411" spans="2:19" s="10" customFormat="1" ht="12.75" customHeight="1">
      <c r="B411" s="11" t="s">
        <v>496</v>
      </c>
      <c r="C411" s="15" t="s">
        <v>59</v>
      </c>
      <c r="D411" s="12" t="s">
        <v>37</v>
      </c>
      <c r="E411" s="13">
        <v>75138.66</v>
      </c>
      <c r="F411" s="13">
        <v>14270.81</v>
      </c>
      <c r="G411" s="13">
        <v>2272.4699999999993</v>
      </c>
      <c r="H411" s="13"/>
      <c r="I411" s="13">
        <v>16543.28</v>
      </c>
      <c r="J411" s="11" t="s">
        <v>496</v>
      </c>
      <c r="K411" s="11" t="s">
        <v>37</v>
      </c>
      <c r="L411" s="11" t="s">
        <v>59</v>
      </c>
      <c r="M411" s="18"/>
      <c r="O411" s="14">
        <f t="shared" si="18"/>
        <v>0</v>
      </c>
      <c r="Q411" s="13">
        <f t="shared" si="19"/>
        <v>2272.4699999999993</v>
      </c>
      <c r="S411" s="13">
        <f t="shared" si="20"/>
        <v>18815.75</v>
      </c>
    </row>
    <row r="412" spans="2:19" s="10" customFormat="1" ht="12.75" customHeight="1">
      <c r="B412" s="11" t="s">
        <v>497</v>
      </c>
      <c r="C412" s="15" t="s">
        <v>45</v>
      </c>
      <c r="D412" s="12" t="s">
        <v>34</v>
      </c>
      <c r="E412" s="13">
        <v>13293.89</v>
      </c>
      <c r="F412" s="13">
        <v>2514.27</v>
      </c>
      <c r="G412" s="13">
        <v>402.01000000000022</v>
      </c>
      <c r="H412" s="13"/>
      <c r="I412" s="13">
        <v>2916.28</v>
      </c>
      <c r="J412" s="11" t="s">
        <v>497</v>
      </c>
      <c r="K412" s="11" t="s">
        <v>34</v>
      </c>
      <c r="L412" s="11" t="s">
        <v>45</v>
      </c>
      <c r="M412" s="18"/>
      <c r="O412" s="14">
        <f t="shared" si="18"/>
        <v>0</v>
      </c>
      <c r="Q412" s="13">
        <f t="shared" si="19"/>
        <v>402.01000000000022</v>
      </c>
      <c r="S412" s="13">
        <f t="shared" si="20"/>
        <v>3318.2900000000004</v>
      </c>
    </row>
    <row r="413" spans="2:19" s="10" customFormat="1" ht="12.75" customHeight="1">
      <c r="B413" s="11" t="s">
        <v>498</v>
      </c>
      <c r="C413" s="15" t="s">
        <v>59</v>
      </c>
      <c r="D413" s="12" t="s">
        <v>37</v>
      </c>
      <c r="E413" s="13">
        <v>5187.2</v>
      </c>
      <c r="F413" s="13">
        <v>981.05</v>
      </c>
      <c r="G413" s="13">
        <v>156.83000000000015</v>
      </c>
      <c r="H413" s="13"/>
      <c r="I413" s="13">
        <v>1137.8800000000001</v>
      </c>
      <c r="J413" s="11" t="s">
        <v>498</v>
      </c>
      <c r="K413" s="11" t="s">
        <v>37</v>
      </c>
      <c r="L413" s="11" t="s">
        <v>59</v>
      </c>
      <c r="M413" s="18"/>
      <c r="O413" s="14">
        <f t="shared" si="18"/>
        <v>0</v>
      </c>
      <c r="Q413" s="13">
        <f t="shared" si="19"/>
        <v>156.83000000000015</v>
      </c>
      <c r="S413" s="13">
        <f t="shared" si="20"/>
        <v>1294.7100000000003</v>
      </c>
    </row>
    <row r="414" spans="2:19" s="10" customFormat="1" ht="12.75" customHeight="1">
      <c r="B414" s="11" t="s">
        <v>499</v>
      </c>
      <c r="C414" s="15" t="s">
        <v>45</v>
      </c>
      <c r="D414" s="12" t="s">
        <v>34</v>
      </c>
      <c r="E414" s="13">
        <v>9857.09</v>
      </c>
      <c r="F414" s="13">
        <v>1900.82</v>
      </c>
      <c r="G414" s="13">
        <v>297.99</v>
      </c>
      <c r="H414" s="13"/>
      <c r="I414" s="13">
        <v>2198.81</v>
      </c>
      <c r="J414" s="11" t="s">
        <v>499</v>
      </c>
      <c r="K414" s="11" t="s">
        <v>34</v>
      </c>
      <c r="L414" s="11" t="s">
        <v>45</v>
      </c>
      <c r="M414" s="18"/>
      <c r="O414" s="14">
        <f t="shared" si="18"/>
        <v>0</v>
      </c>
      <c r="Q414" s="13">
        <f t="shared" si="19"/>
        <v>297.99</v>
      </c>
      <c r="S414" s="13">
        <f t="shared" si="20"/>
        <v>2496.8000000000002</v>
      </c>
    </row>
    <row r="415" spans="2:19" s="10" customFormat="1" ht="12.75" customHeight="1">
      <c r="B415" s="11" t="s">
        <v>500</v>
      </c>
      <c r="C415" s="15" t="s">
        <v>163</v>
      </c>
      <c r="D415" s="12" t="s">
        <v>164</v>
      </c>
      <c r="E415" s="13">
        <v>33959.78</v>
      </c>
      <c r="F415" s="13">
        <v>6523.05</v>
      </c>
      <c r="G415" s="13">
        <v>1027.4799999999996</v>
      </c>
      <c r="H415" s="13"/>
      <c r="I415" s="13">
        <v>7550.53</v>
      </c>
      <c r="J415" s="11" t="s">
        <v>500</v>
      </c>
      <c r="K415" s="11" t="s">
        <v>164</v>
      </c>
      <c r="L415" s="11" t="s">
        <v>163</v>
      </c>
      <c r="M415" s="18"/>
      <c r="O415" s="14">
        <f t="shared" si="18"/>
        <v>0</v>
      </c>
      <c r="Q415" s="13">
        <f t="shared" si="19"/>
        <v>1027.4799999999996</v>
      </c>
      <c r="S415" s="13">
        <f t="shared" si="20"/>
        <v>8578.0099999999984</v>
      </c>
    </row>
    <row r="416" spans="2:19" ht="12.75" customHeight="1">
      <c r="B416" s="11" t="s">
        <v>501</v>
      </c>
      <c r="C416" s="15" t="s">
        <v>45</v>
      </c>
      <c r="D416" s="12" t="s">
        <v>34</v>
      </c>
      <c r="E416" s="13">
        <v>19615.82</v>
      </c>
      <c r="F416" s="13">
        <v>3458.77</v>
      </c>
      <c r="G416" s="13">
        <v>593.49000000000024</v>
      </c>
      <c r="H416" s="13"/>
      <c r="I416" s="13">
        <v>4052.26</v>
      </c>
      <c r="J416" s="11" t="s">
        <v>501</v>
      </c>
      <c r="K416" s="11" t="s">
        <v>34</v>
      </c>
      <c r="L416" s="11" t="s">
        <v>45</v>
      </c>
      <c r="O416" s="14">
        <f t="shared" si="18"/>
        <v>0</v>
      </c>
      <c r="Q416" s="13">
        <f t="shared" si="19"/>
        <v>593.49000000000024</v>
      </c>
      <c r="S416" s="13">
        <f t="shared" si="20"/>
        <v>4645.75</v>
      </c>
    </row>
    <row r="417" spans="2:19" ht="12.75" customHeight="1">
      <c r="B417" s="11" t="s">
        <v>502</v>
      </c>
      <c r="C417" s="15" t="s">
        <v>246</v>
      </c>
      <c r="D417" s="12" t="s">
        <v>34</v>
      </c>
      <c r="E417" s="13">
        <v>49555.199999999997</v>
      </c>
      <c r="F417" s="13">
        <v>6447.73</v>
      </c>
      <c r="G417" s="13">
        <v>1498.1000000000004</v>
      </c>
      <c r="H417" s="13"/>
      <c r="I417" s="13">
        <v>7945.83</v>
      </c>
      <c r="J417" s="11" t="s">
        <v>502</v>
      </c>
      <c r="K417" s="11" t="s">
        <v>34</v>
      </c>
      <c r="L417" s="11" t="s">
        <v>246</v>
      </c>
      <c r="O417" s="14">
        <f t="shared" si="18"/>
        <v>0</v>
      </c>
      <c r="Q417" s="13">
        <f t="shared" si="19"/>
        <v>1498.1000000000004</v>
      </c>
      <c r="S417" s="13">
        <f t="shared" si="20"/>
        <v>9443.93</v>
      </c>
    </row>
    <row r="418" spans="2:19" ht="12.75" customHeight="1">
      <c r="B418" s="11" t="s">
        <v>503</v>
      </c>
      <c r="C418" s="15" t="s">
        <v>504</v>
      </c>
      <c r="D418" s="12" t="s">
        <v>164</v>
      </c>
      <c r="E418" s="13">
        <v>17149.09</v>
      </c>
      <c r="F418" s="13">
        <v>3256.04</v>
      </c>
      <c r="G418" s="13">
        <v>518.65000000000009</v>
      </c>
      <c r="H418" s="13"/>
      <c r="I418" s="13">
        <v>3774.69</v>
      </c>
      <c r="J418" s="11" t="s">
        <v>503</v>
      </c>
      <c r="K418" s="11" t="s">
        <v>164</v>
      </c>
      <c r="L418" s="11" t="s">
        <v>504</v>
      </c>
      <c r="O418" s="14">
        <f t="shared" si="18"/>
        <v>0</v>
      </c>
      <c r="Q418" s="13">
        <f t="shared" si="19"/>
        <v>518.65000000000009</v>
      </c>
      <c r="S418" s="13">
        <f t="shared" si="20"/>
        <v>4293.34</v>
      </c>
    </row>
    <row r="419" spans="2:19" ht="12.75" customHeight="1">
      <c r="B419" s="11" t="s">
        <v>505</v>
      </c>
      <c r="C419" s="15" t="s">
        <v>45</v>
      </c>
      <c r="D419" s="12" t="s">
        <v>34</v>
      </c>
      <c r="E419" s="13">
        <v>12870.35</v>
      </c>
      <c r="F419" s="13">
        <v>2336.1</v>
      </c>
      <c r="G419" s="13">
        <v>389.38999999999987</v>
      </c>
      <c r="H419" s="13"/>
      <c r="I419" s="13">
        <v>2725.49</v>
      </c>
      <c r="J419" s="11" t="s">
        <v>505</v>
      </c>
      <c r="K419" s="11" t="s">
        <v>34</v>
      </c>
      <c r="L419" s="11" t="s">
        <v>45</v>
      </c>
      <c r="O419" s="14">
        <f t="shared" si="18"/>
        <v>0</v>
      </c>
      <c r="Q419" s="13">
        <f t="shared" si="19"/>
        <v>389.38999999999987</v>
      </c>
      <c r="S419" s="13">
        <f t="shared" si="20"/>
        <v>3114.8799999999997</v>
      </c>
    </row>
    <row r="420" spans="2:19" ht="12.75" customHeight="1">
      <c r="B420" s="11" t="s">
        <v>506</v>
      </c>
      <c r="C420" s="15" t="s">
        <v>507</v>
      </c>
      <c r="D420" s="12" t="s">
        <v>508</v>
      </c>
      <c r="E420" s="13">
        <v>45266.55</v>
      </c>
      <c r="F420" s="13">
        <v>8543.11</v>
      </c>
      <c r="G420" s="13">
        <v>1369.2699999999986</v>
      </c>
      <c r="H420" s="13"/>
      <c r="I420" s="13">
        <v>9912.3799999999992</v>
      </c>
      <c r="J420" s="11" t="s">
        <v>506</v>
      </c>
      <c r="K420" s="11" t="s">
        <v>508</v>
      </c>
      <c r="L420" s="11" t="s">
        <v>507</v>
      </c>
      <c r="O420" s="14" t="e">
        <f t="shared" si="18"/>
        <v>#VALUE!</v>
      </c>
      <c r="Q420" s="13">
        <f t="shared" si="19"/>
        <v>1369.2699999999986</v>
      </c>
      <c r="S420" s="13">
        <f t="shared" si="20"/>
        <v>11281.649999999998</v>
      </c>
    </row>
    <row r="421" spans="2:19" ht="12.75" customHeight="1">
      <c r="B421" s="11" t="s">
        <v>509</v>
      </c>
      <c r="C421" s="15" t="s">
        <v>45</v>
      </c>
      <c r="D421" s="12" t="s">
        <v>34</v>
      </c>
      <c r="E421" s="13">
        <v>27564.9</v>
      </c>
      <c r="F421" s="13">
        <v>5103.57</v>
      </c>
      <c r="G421" s="13">
        <v>833.34000000000015</v>
      </c>
      <c r="H421" s="13"/>
      <c r="I421" s="13">
        <v>5936.91</v>
      </c>
      <c r="J421" s="11" t="s">
        <v>509</v>
      </c>
      <c r="K421" s="11" t="s">
        <v>34</v>
      </c>
      <c r="L421" s="11" t="s">
        <v>45</v>
      </c>
      <c r="O421" s="14">
        <f t="shared" si="18"/>
        <v>0</v>
      </c>
      <c r="Q421" s="13">
        <f t="shared" si="19"/>
        <v>833.34000000000015</v>
      </c>
      <c r="S421" s="13">
        <f t="shared" si="20"/>
        <v>6770.25</v>
      </c>
    </row>
    <row r="422" spans="2:19" ht="12.75" customHeight="1">
      <c r="B422" s="11" t="s">
        <v>510</v>
      </c>
      <c r="C422" s="15" t="s">
        <v>45</v>
      </c>
      <c r="D422" s="12" t="s">
        <v>34</v>
      </c>
      <c r="E422" s="13">
        <v>23191.279999999999</v>
      </c>
      <c r="F422" s="13">
        <v>4210.6099999999997</v>
      </c>
      <c r="G422" s="13">
        <v>701.61999999999989</v>
      </c>
      <c r="H422" s="13"/>
      <c r="I422" s="13">
        <v>4912.2299999999996</v>
      </c>
      <c r="J422" s="11" t="s">
        <v>510</v>
      </c>
      <c r="K422" s="11" t="s">
        <v>34</v>
      </c>
      <c r="L422" s="11" t="s">
        <v>45</v>
      </c>
      <c r="O422" s="14">
        <f t="shared" si="18"/>
        <v>0</v>
      </c>
      <c r="Q422" s="13">
        <f t="shared" si="19"/>
        <v>701.61999999999989</v>
      </c>
      <c r="S422" s="13">
        <f t="shared" si="20"/>
        <v>5613.8499999999995</v>
      </c>
    </row>
    <row r="423" spans="2:19" ht="12.75" customHeight="1">
      <c r="B423" s="11" t="s">
        <v>511</v>
      </c>
      <c r="C423" s="15" t="s">
        <v>59</v>
      </c>
      <c r="D423" s="12" t="s">
        <v>37</v>
      </c>
      <c r="E423" s="13">
        <v>18420.95</v>
      </c>
      <c r="F423" s="13">
        <v>3344.44</v>
      </c>
      <c r="G423" s="13">
        <v>557.29999999999973</v>
      </c>
      <c r="H423" s="13"/>
      <c r="I423" s="13">
        <v>3901.74</v>
      </c>
      <c r="J423" s="11" t="s">
        <v>511</v>
      </c>
      <c r="K423" s="11" t="s">
        <v>37</v>
      </c>
      <c r="L423" s="11" t="s">
        <v>59</v>
      </c>
      <c r="O423" s="14">
        <f t="shared" si="18"/>
        <v>0</v>
      </c>
      <c r="Q423" s="13">
        <f t="shared" si="19"/>
        <v>557.29999999999973</v>
      </c>
      <c r="S423" s="13">
        <f t="shared" si="20"/>
        <v>4459.0399999999991</v>
      </c>
    </row>
    <row r="424" spans="2:19" ht="12.75" customHeight="1">
      <c r="B424" s="11" t="s">
        <v>512</v>
      </c>
      <c r="C424" s="15" t="s">
        <v>477</v>
      </c>
      <c r="D424" s="12" t="s">
        <v>34</v>
      </c>
      <c r="E424" s="13">
        <v>6335.54</v>
      </c>
      <c r="F424" s="13">
        <v>995.99</v>
      </c>
      <c r="G424" s="13">
        <v>191.55999999999995</v>
      </c>
      <c r="H424" s="13"/>
      <c r="I424" s="13">
        <v>1187.55</v>
      </c>
      <c r="J424" s="11" t="s">
        <v>512</v>
      </c>
      <c r="K424" s="11" t="s">
        <v>34</v>
      </c>
      <c r="L424" s="11" t="s">
        <v>477</v>
      </c>
      <c r="O424" s="14">
        <f t="shared" si="18"/>
        <v>0</v>
      </c>
      <c r="Q424" s="13">
        <f t="shared" si="19"/>
        <v>191.55999999999995</v>
      </c>
      <c r="S424" s="13">
        <f t="shared" si="20"/>
        <v>1379.11</v>
      </c>
    </row>
    <row r="425" spans="2:19" ht="12.75" customHeight="1">
      <c r="B425" s="11" t="s">
        <v>513</v>
      </c>
      <c r="C425" s="15" t="s">
        <v>45</v>
      </c>
      <c r="D425" s="12" t="s">
        <v>34</v>
      </c>
      <c r="E425" s="13">
        <v>7035.42</v>
      </c>
      <c r="F425" s="13">
        <v>1326.05</v>
      </c>
      <c r="G425" s="13">
        <v>212.80999999999995</v>
      </c>
      <c r="H425" s="13"/>
      <c r="I425" s="13">
        <v>1538.86</v>
      </c>
      <c r="J425" s="11" t="s">
        <v>513</v>
      </c>
      <c r="K425" s="11" t="s">
        <v>34</v>
      </c>
      <c r="L425" s="11" t="s">
        <v>45</v>
      </c>
      <c r="O425" s="14">
        <f t="shared" si="18"/>
        <v>0</v>
      </c>
      <c r="Q425" s="13">
        <f t="shared" si="19"/>
        <v>212.80999999999995</v>
      </c>
      <c r="S425" s="13">
        <f t="shared" si="20"/>
        <v>1751.6699999999998</v>
      </c>
    </row>
    <row r="426" spans="2:19" ht="12.75" customHeight="1">
      <c r="B426" s="11" t="s">
        <v>514</v>
      </c>
      <c r="C426" s="15" t="s">
        <v>477</v>
      </c>
      <c r="D426" s="12" t="s">
        <v>34</v>
      </c>
      <c r="E426" s="13">
        <v>14231.38</v>
      </c>
      <c r="F426" s="13">
        <v>2294.08</v>
      </c>
      <c r="G426" s="13">
        <v>430.38999999999987</v>
      </c>
      <c r="H426" s="13"/>
      <c r="I426" s="13">
        <v>2724.47</v>
      </c>
      <c r="J426" s="11" t="s">
        <v>514</v>
      </c>
      <c r="K426" s="11" t="s">
        <v>34</v>
      </c>
      <c r="L426" s="11" t="s">
        <v>477</v>
      </c>
      <c r="O426" s="14">
        <f t="shared" si="18"/>
        <v>0</v>
      </c>
      <c r="Q426" s="13">
        <f t="shared" si="19"/>
        <v>430.38999999999987</v>
      </c>
      <c r="S426" s="13">
        <f t="shared" si="20"/>
        <v>3154.8599999999997</v>
      </c>
    </row>
    <row r="427" spans="2:19" ht="12.75" customHeight="1">
      <c r="B427" s="11" t="s">
        <v>515</v>
      </c>
      <c r="C427" s="17"/>
      <c r="D427" s="12" t="s">
        <v>37</v>
      </c>
      <c r="E427" s="13">
        <v>7781.34</v>
      </c>
      <c r="F427" s="13"/>
      <c r="G427" s="13">
        <v>1491.22</v>
      </c>
      <c r="H427" s="13"/>
      <c r="I427" s="13">
        <v>1491.22</v>
      </c>
      <c r="J427" s="11" t="s">
        <v>515</v>
      </c>
      <c r="K427" s="11" t="s">
        <v>37</v>
      </c>
      <c r="L427" s="11" t="s">
        <v>105</v>
      </c>
      <c r="O427" s="14">
        <f t="shared" si="18"/>
        <v>0</v>
      </c>
      <c r="Q427" s="13">
        <f>ROUND(E427/33,2)</f>
        <v>235.8</v>
      </c>
      <c r="S427" s="13">
        <f t="shared" si="20"/>
        <v>1727.02</v>
      </c>
    </row>
    <row r="428" spans="2:19" ht="12.75" customHeight="1">
      <c r="B428" s="11" t="s">
        <v>516</v>
      </c>
      <c r="C428" s="15" t="s">
        <v>45</v>
      </c>
      <c r="D428" s="12" t="s">
        <v>34</v>
      </c>
      <c r="E428" s="13">
        <v>14998.42</v>
      </c>
      <c r="F428" s="13">
        <v>2552.7399999999998</v>
      </c>
      <c r="G428" s="13">
        <v>453.3100000000004</v>
      </c>
      <c r="H428" s="13"/>
      <c r="I428" s="13">
        <v>3006.05</v>
      </c>
      <c r="J428" s="11" t="s">
        <v>516</v>
      </c>
      <c r="K428" s="11" t="s">
        <v>34</v>
      </c>
      <c r="L428" s="11" t="s">
        <v>45</v>
      </c>
      <c r="O428" s="14">
        <f t="shared" si="18"/>
        <v>0</v>
      </c>
      <c r="Q428" s="13">
        <f t="shared" si="19"/>
        <v>453.3100000000004</v>
      </c>
      <c r="S428" s="13">
        <f t="shared" si="20"/>
        <v>3459.3600000000006</v>
      </c>
    </row>
    <row r="429" spans="2:19" ht="12.75" customHeight="1">
      <c r="B429" s="11" t="s">
        <v>517</v>
      </c>
      <c r="C429" s="15" t="s">
        <v>59</v>
      </c>
      <c r="D429" s="12" t="s">
        <v>37</v>
      </c>
      <c r="E429" s="13">
        <v>14209.7</v>
      </c>
      <c r="F429" s="13">
        <v>2418.52</v>
      </c>
      <c r="G429" s="13">
        <v>429.4699999999998</v>
      </c>
      <c r="H429" s="13"/>
      <c r="I429" s="13">
        <v>2847.99</v>
      </c>
      <c r="J429" s="11" t="s">
        <v>517</v>
      </c>
      <c r="K429" s="11" t="s">
        <v>37</v>
      </c>
      <c r="L429" s="11" t="s">
        <v>59</v>
      </c>
      <c r="O429" s="14">
        <f t="shared" si="18"/>
        <v>0</v>
      </c>
      <c r="Q429" s="13">
        <f t="shared" si="19"/>
        <v>429.4699999999998</v>
      </c>
      <c r="S429" s="13">
        <f t="shared" si="20"/>
        <v>3277.4599999999996</v>
      </c>
    </row>
    <row r="430" spans="2:19" ht="12.75" customHeight="1">
      <c r="B430" s="11" t="s">
        <v>518</v>
      </c>
      <c r="C430" s="15" t="s">
        <v>45</v>
      </c>
      <c r="D430" s="12" t="s">
        <v>34</v>
      </c>
      <c r="E430" s="13">
        <v>20987.97</v>
      </c>
      <c r="F430" s="13">
        <v>3932.59</v>
      </c>
      <c r="G430" s="13">
        <v>634.72999999999956</v>
      </c>
      <c r="H430" s="13"/>
      <c r="I430" s="13">
        <v>4567.32</v>
      </c>
      <c r="J430" s="11" t="s">
        <v>518</v>
      </c>
      <c r="K430" s="11" t="s">
        <v>34</v>
      </c>
      <c r="L430" s="11" t="s">
        <v>45</v>
      </c>
      <c r="O430" s="14">
        <f t="shared" si="18"/>
        <v>0</v>
      </c>
      <c r="Q430" s="13">
        <f t="shared" si="19"/>
        <v>634.72999999999956</v>
      </c>
      <c r="S430" s="13">
        <f t="shared" si="20"/>
        <v>5202.0499999999993</v>
      </c>
    </row>
    <row r="431" spans="2:19" ht="12.75" customHeight="1">
      <c r="B431" s="11" t="s">
        <v>519</v>
      </c>
      <c r="C431" s="15" t="s">
        <v>59</v>
      </c>
      <c r="D431" s="12" t="s">
        <v>37</v>
      </c>
      <c r="E431" s="13">
        <v>13964.25</v>
      </c>
      <c r="F431" s="13">
        <v>2616.4699999999998</v>
      </c>
      <c r="G431" s="13">
        <v>422.2800000000002</v>
      </c>
      <c r="H431" s="13"/>
      <c r="I431" s="13">
        <v>3038.75</v>
      </c>
      <c r="J431" s="11" t="s">
        <v>519</v>
      </c>
      <c r="K431" s="11" t="s">
        <v>37</v>
      </c>
      <c r="L431" s="11" t="s">
        <v>59</v>
      </c>
      <c r="O431" s="14">
        <f t="shared" si="18"/>
        <v>0</v>
      </c>
      <c r="Q431" s="13">
        <f t="shared" si="19"/>
        <v>422.2800000000002</v>
      </c>
      <c r="S431" s="13">
        <f t="shared" si="20"/>
        <v>3461.03</v>
      </c>
    </row>
    <row r="432" spans="2:19" ht="12.75" customHeight="1">
      <c r="B432" s="11" t="s">
        <v>520</v>
      </c>
      <c r="C432" s="15" t="s">
        <v>49</v>
      </c>
      <c r="D432" s="12" t="s">
        <v>40</v>
      </c>
      <c r="E432" s="13">
        <v>19456.52</v>
      </c>
      <c r="F432" s="13">
        <v>3601.34</v>
      </c>
      <c r="G432" s="13">
        <v>588.22000000000025</v>
      </c>
      <c r="H432" s="13"/>
      <c r="I432" s="13">
        <v>4189.5600000000004</v>
      </c>
      <c r="J432" s="11" t="s">
        <v>520</v>
      </c>
      <c r="K432" s="11" t="s">
        <v>40</v>
      </c>
      <c r="L432" s="11" t="s">
        <v>49</v>
      </c>
      <c r="O432" s="14">
        <f t="shared" si="18"/>
        <v>0</v>
      </c>
      <c r="Q432" s="13">
        <f t="shared" si="19"/>
        <v>588.22000000000025</v>
      </c>
      <c r="S432" s="13">
        <f t="shared" si="20"/>
        <v>4777.7800000000007</v>
      </c>
    </row>
    <row r="433" spans="2:19" ht="12.75" customHeight="1">
      <c r="B433" s="11" t="s">
        <v>521</v>
      </c>
      <c r="C433" s="15" t="s">
        <v>49</v>
      </c>
      <c r="D433" s="12" t="s">
        <v>40</v>
      </c>
      <c r="E433" s="13">
        <v>18283.71</v>
      </c>
      <c r="F433" s="13">
        <v>3364.99</v>
      </c>
      <c r="G433" s="13">
        <v>553.04000000000042</v>
      </c>
      <c r="H433" s="13"/>
      <c r="I433" s="13">
        <v>3918.03</v>
      </c>
      <c r="J433" s="11" t="s">
        <v>521</v>
      </c>
      <c r="K433" s="11" t="s">
        <v>40</v>
      </c>
      <c r="L433" s="11" t="s">
        <v>49</v>
      </c>
      <c r="O433" s="14">
        <f t="shared" si="18"/>
        <v>0</v>
      </c>
      <c r="Q433" s="13">
        <f t="shared" si="19"/>
        <v>553.04000000000042</v>
      </c>
      <c r="S433" s="13">
        <f t="shared" si="20"/>
        <v>4471.0700000000006</v>
      </c>
    </row>
    <row r="434" spans="2:19" ht="12.75" customHeight="1">
      <c r="B434" s="11" t="s">
        <v>522</v>
      </c>
      <c r="C434" s="15" t="s">
        <v>45</v>
      </c>
      <c r="D434" s="12" t="s">
        <v>34</v>
      </c>
      <c r="E434" s="13">
        <v>8205.42</v>
      </c>
      <c r="F434" s="13">
        <v>1514.04</v>
      </c>
      <c r="G434" s="13">
        <v>248.19000000000005</v>
      </c>
      <c r="H434" s="13"/>
      <c r="I434" s="13">
        <v>1762.23</v>
      </c>
      <c r="J434" s="11" t="s">
        <v>522</v>
      </c>
      <c r="K434" s="11" t="s">
        <v>34</v>
      </c>
      <c r="L434" s="11" t="s">
        <v>45</v>
      </c>
      <c r="O434" s="14">
        <f t="shared" si="18"/>
        <v>0</v>
      </c>
      <c r="Q434" s="13">
        <f t="shared" si="19"/>
        <v>248.19000000000005</v>
      </c>
      <c r="S434" s="13">
        <f t="shared" si="20"/>
        <v>2010.42</v>
      </c>
    </row>
    <row r="435" spans="2:19" ht="12.75" customHeight="1">
      <c r="B435" s="11" t="s">
        <v>523</v>
      </c>
      <c r="C435" s="15" t="s">
        <v>45</v>
      </c>
      <c r="D435" s="12" t="s">
        <v>34</v>
      </c>
      <c r="E435" s="13">
        <v>28688.89</v>
      </c>
      <c r="F435" s="13">
        <v>4764.12</v>
      </c>
      <c r="G435" s="13">
        <v>867.73999999999978</v>
      </c>
      <c r="H435" s="13"/>
      <c r="I435" s="13">
        <v>5631.86</v>
      </c>
      <c r="J435" s="11" t="s">
        <v>523</v>
      </c>
      <c r="K435" s="11" t="s">
        <v>34</v>
      </c>
      <c r="L435" s="11" t="s">
        <v>45</v>
      </c>
      <c r="O435" s="14">
        <f t="shared" si="18"/>
        <v>0</v>
      </c>
      <c r="Q435" s="13">
        <f t="shared" si="19"/>
        <v>867.73999999999978</v>
      </c>
      <c r="S435" s="13">
        <f t="shared" si="20"/>
        <v>6499.5999999999995</v>
      </c>
    </row>
    <row r="436" spans="2:19" ht="12.75" customHeight="1">
      <c r="B436" s="11" t="s">
        <v>524</v>
      </c>
      <c r="C436" s="15" t="s">
        <v>59</v>
      </c>
      <c r="D436" s="12" t="s">
        <v>37</v>
      </c>
      <c r="E436" s="13">
        <v>17524.32</v>
      </c>
      <c r="F436" s="13">
        <v>2910.02</v>
      </c>
      <c r="G436" s="13">
        <v>530.0300000000002</v>
      </c>
      <c r="H436" s="13"/>
      <c r="I436" s="13">
        <v>3440.05</v>
      </c>
      <c r="J436" s="11" t="s">
        <v>524</v>
      </c>
      <c r="K436" s="11" t="s">
        <v>37</v>
      </c>
      <c r="L436" s="11" t="s">
        <v>59</v>
      </c>
      <c r="O436" s="14">
        <f t="shared" si="18"/>
        <v>0</v>
      </c>
      <c r="Q436" s="13">
        <f t="shared" si="19"/>
        <v>530.0300000000002</v>
      </c>
      <c r="S436" s="13">
        <f t="shared" si="20"/>
        <v>3970.0800000000004</v>
      </c>
    </row>
    <row r="437" spans="2:19" ht="12.75" customHeight="1">
      <c r="B437" s="11" t="s">
        <v>525</v>
      </c>
      <c r="C437" s="15" t="s">
        <v>45</v>
      </c>
      <c r="D437" s="12" t="s">
        <v>34</v>
      </c>
      <c r="E437" s="13">
        <v>26709.25</v>
      </c>
      <c r="F437" s="13">
        <v>4686.03</v>
      </c>
      <c r="G437" s="13">
        <v>807.09000000000015</v>
      </c>
      <c r="H437" s="13"/>
      <c r="I437" s="13">
        <v>5493.12</v>
      </c>
      <c r="J437" s="11" t="s">
        <v>525</v>
      </c>
      <c r="K437" s="11" t="s">
        <v>34</v>
      </c>
      <c r="L437" s="11" t="s">
        <v>45</v>
      </c>
      <c r="O437" s="14">
        <f t="shared" si="18"/>
        <v>0</v>
      </c>
      <c r="Q437" s="13">
        <f t="shared" si="19"/>
        <v>807.09000000000015</v>
      </c>
      <c r="S437" s="13">
        <f t="shared" si="20"/>
        <v>6300.21</v>
      </c>
    </row>
    <row r="438" spans="2:19" ht="12.75" customHeight="1">
      <c r="B438" s="11" t="s">
        <v>526</v>
      </c>
      <c r="C438" s="15" t="s">
        <v>51</v>
      </c>
      <c r="D438" s="12" t="s">
        <v>43</v>
      </c>
      <c r="E438" s="13">
        <v>59322.57</v>
      </c>
      <c r="F438" s="13">
        <v>10027.42</v>
      </c>
      <c r="G438" s="13">
        <v>1794.2199999999993</v>
      </c>
      <c r="H438" s="13"/>
      <c r="I438" s="13">
        <v>11821.64</v>
      </c>
      <c r="J438" s="11" t="s">
        <v>526</v>
      </c>
      <c r="K438" s="11" t="s">
        <v>43</v>
      </c>
      <c r="L438" s="11" t="s">
        <v>51</v>
      </c>
      <c r="O438" s="14">
        <f t="shared" si="18"/>
        <v>0</v>
      </c>
      <c r="Q438" s="13">
        <f t="shared" si="19"/>
        <v>1794.2199999999993</v>
      </c>
      <c r="S438" s="13">
        <f t="shared" si="20"/>
        <v>13615.859999999999</v>
      </c>
    </row>
    <row r="439" spans="2:19" ht="12.75" customHeight="1">
      <c r="B439" s="11" t="s">
        <v>527</v>
      </c>
      <c r="C439" s="15" t="s">
        <v>59</v>
      </c>
      <c r="D439" s="12" t="s">
        <v>37</v>
      </c>
      <c r="E439" s="13">
        <v>15091.98</v>
      </c>
      <c r="F439" s="13">
        <v>2811.47</v>
      </c>
      <c r="G439" s="13">
        <v>456.43000000000029</v>
      </c>
      <c r="H439" s="13"/>
      <c r="I439" s="13">
        <v>3267.9</v>
      </c>
      <c r="J439" s="11" t="s">
        <v>527</v>
      </c>
      <c r="K439" s="11" t="s">
        <v>37</v>
      </c>
      <c r="L439" s="11" t="s">
        <v>59</v>
      </c>
      <c r="O439" s="14">
        <f t="shared" si="18"/>
        <v>0</v>
      </c>
      <c r="Q439" s="13">
        <f t="shared" si="19"/>
        <v>456.43000000000029</v>
      </c>
      <c r="S439" s="13">
        <f t="shared" si="20"/>
        <v>3724.3300000000004</v>
      </c>
    </row>
    <row r="440" spans="2:19" ht="12.75" customHeight="1">
      <c r="B440" s="11" t="s">
        <v>528</v>
      </c>
      <c r="C440" s="15" t="s">
        <v>45</v>
      </c>
      <c r="D440" s="12" t="s">
        <v>34</v>
      </c>
      <c r="E440" s="13">
        <v>10766.79</v>
      </c>
      <c r="F440" s="13">
        <v>1998.45</v>
      </c>
      <c r="G440" s="13">
        <v>325.37999999999988</v>
      </c>
      <c r="H440" s="13"/>
      <c r="I440" s="13">
        <v>2323.83</v>
      </c>
      <c r="J440" s="11" t="s">
        <v>528</v>
      </c>
      <c r="K440" s="11" t="s">
        <v>34</v>
      </c>
      <c r="L440" s="11" t="s">
        <v>45</v>
      </c>
      <c r="O440" s="14">
        <f t="shared" si="18"/>
        <v>0</v>
      </c>
      <c r="Q440" s="13">
        <f t="shared" si="19"/>
        <v>325.37999999999988</v>
      </c>
      <c r="S440" s="13">
        <f t="shared" si="20"/>
        <v>2649.21</v>
      </c>
    </row>
    <row r="441" spans="2:19" ht="12.75" customHeight="1">
      <c r="B441" s="11" t="s">
        <v>529</v>
      </c>
      <c r="C441" s="15" t="s">
        <v>45</v>
      </c>
      <c r="D441" s="12" t="s">
        <v>34</v>
      </c>
      <c r="E441" s="13">
        <v>11197.01</v>
      </c>
      <c r="F441" s="13">
        <v>2067.3200000000002</v>
      </c>
      <c r="G441" s="13">
        <v>338.67999999999984</v>
      </c>
      <c r="H441" s="13"/>
      <c r="I441" s="13">
        <v>2406</v>
      </c>
      <c r="J441" s="11" t="s">
        <v>529</v>
      </c>
      <c r="K441" s="11" t="s">
        <v>34</v>
      </c>
      <c r="L441" s="11" t="s">
        <v>45</v>
      </c>
      <c r="O441" s="14">
        <f t="shared" si="18"/>
        <v>0</v>
      </c>
      <c r="Q441" s="13">
        <f t="shared" si="19"/>
        <v>338.67999999999984</v>
      </c>
      <c r="S441" s="13">
        <f t="shared" si="20"/>
        <v>2744.68</v>
      </c>
    </row>
    <row r="442" spans="2:19" ht="12.75" customHeight="1">
      <c r="B442" s="11" t="s">
        <v>530</v>
      </c>
      <c r="C442" s="15" t="s">
        <v>59</v>
      </c>
      <c r="D442" s="12" t="s">
        <v>37</v>
      </c>
      <c r="E442" s="13">
        <v>17954.47</v>
      </c>
      <c r="F442" s="13">
        <v>3301.52</v>
      </c>
      <c r="G442" s="13">
        <v>543.05000000000018</v>
      </c>
      <c r="H442" s="13"/>
      <c r="I442" s="13">
        <v>3844.57</v>
      </c>
      <c r="J442" s="11" t="s">
        <v>530</v>
      </c>
      <c r="K442" s="11" t="s">
        <v>37</v>
      </c>
      <c r="L442" s="11" t="s">
        <v>59</v>
      </c>
      <c r="O442" s="14">
        <f t="shared" si="18"/>
        <v>0</v>
      </c>
      <c r="Q442" s="13">
        <f t="shared" si="19"/>
        <v>543.05000000000018</v>
      </c>
      <c r="S442" s="13">
        <f t="shared" si="20"/>
        <v>4387.6200000000008</v>
      </c>
    </row>
    <row r="443" spans="2:19" ht="12.75" customHeight="1">
      <c r="B443" s="11" t="s">
        <v>531</v>
      </c>
      <c r="C443" s="15" t="s">
        <v>532</v>
      </c>
      <c r="D443" s="12" t="s">
        <v>43</v>
      </c>
      <c r="E443" s="13">
        <v>1014463.17</v>
      </c>
      <c r="F443" s="13">
        <v>155035.97</v>
      </c>
      <c r="G443" s="13">
        <v>30675.03</v>
      </c>
      <c r="H443" s="13"/>
      <c r="I443" s="13">
        <v>185711</v>
      </c>
      <c r="J443" s="11" t="s">
        <v>531</v>
      </c>
      <c r="K443" s="11" t="s">
        <v>43</v>
      </c>
      <c r="L443" s="11" t="s">
        <v>532</v>
      </c>
      <c r="O443" s="14">
        <f t="shared" si="18"/>
        <v>0</v>
      </c>
      <c r="Q443" s="13">
        <f t="shared" si="19"/>
        <v>30675.03</v>
      </c>
      <c r="S443" s="13">
        <f t="shared" si="20"/>
        <v>216386.03</v>
      </c>
    </row>
    <row r="444" spans="2:19" ht="12.75" customHeight="1">
      <c r="B444" s="11" t="s">
        <v>533</v>
      </c>
      <c r="C444" s="15" t="s">
        <v>45</v>
      </c>
      <c r="D444" s="12" t="s">
        <v>34</v>
      </c>
      <c r="E444" s="13">
        <v>7217.06</v>
      </c>
      <c r="F444" s="13">
        <v>1311.34</v>
      </c>
      <c r="G444" s="13">
        <v>218.26</v>
      </c>
      <c r="H444" s="13"/>
      <c r="I444" s="13">
        <v>1529.6</v>
      </c>
      <c r="J444" s="11" t="s">
        <v>533</v>
      </c>
      <c r="K444" s="11" t="s">
        <v>34</v>
      </c>
      <c r="L444" s="11" t="s">
        <v>45</v>
      </c>
      <c r="O444" s="14">
        <f t="shared" si="18"/>
        <v>0</v>
      </c>
      <c r="Q444" s="13">
        <f t="shared" si="19"/>
        <v>218.26</v>
      </c>
      <c r="S444" s="13">
        <f t="shared" si="20"/>
        <v>1747.86</v>
      </c>
    </row>
    <row r="445" spans="2:19" ht="12.75" customHeight="1">
      <c r="B445" s="11" t="s">
        <v>534</v>
      </c>
      <c r="C445" s="15" t="s">
        <v>45</v>
      </c>
      <c r="D445" s="12" t="s">
        <v>34</v>
      </c>
      <c r="E445" s="13">
        <v>11625.07</v>
      </c>
      <c r="F445" s="13">
        <v>2092.83</v>
      </c>
      <c r="G445" s="13">
        <v>351.42000000000007</v>
      </c>
      <c r="H445" s="13"/>
      <c r="I445" s="13">
        <v>2444.25</v>
      </c>
      <c r="J445" s="11" t="s">
        <v>534</v>
      </c>
      <c r="K445" s="11" t="s">
        <v>34</v>
      </c>
      <c r="L445" s="11" t="s">
        <v>45</v>
      </c>
      <c r="O445" s="14">
        <f t="shared" si="18"/>
        <v>0</v>
      </c>
      <c r="Q445" s="13">
        <f t="shared" si="19"/>
        <v>351.42000000000007</v>
      </c>
      <c r="S445" s="13">
        <f t="shared" si="20"/>
        <v>2795.67</v>
      </c>
    </row>
    <row r="446" spans="2:19" ht="12.75" customHeight="1">
      <c r="B446" s="11" t="s">
        <v>535</v>
      </c>
      <c r="C446" s="15" t="s">
        <v>45</v>
      </c>
      <c r="D446" s="12" t="s">
        <v>34</v>
      </c>
      <c r="E446" s="13">
        <v>9600.24</v>
      </c>
      <c r="F446" s="13">
        <v>1594.1</v>
      </c>
      <c r="G446" s="13">
        <v>290.35000000000014</v>
      </c>
      <c r="H446" s="13"/>
      <c r="I446" s="13">
        <v>1884.45</v>
      </c>
      <c r="J446" s="11" t="s">
        <v>535</v>
      </c>
      <c r="K446" s="11" t="s">
        <v>34</v>
      </c>
      <c r="L446" s="11" t="s">
        <v>45</v>
      </c>
      <c r="O446" s="14">
        <f t="shared" si="18"/>
        <v>0</v>
      </c>
      <c r="Q446" s="13">
        <f t="shared" si="19"/>
        <v>290.35000000000014</v>
      </c>
      <c r="S446" s="13">
        <f t="shared" si="20"/>
        <v>2174.8000000000002</v>
      </c>
    </row>
    <row r="447" spans="2:19" ht="12.75" customHeight="1">
      <c r="B447" s="11" t="s">
        <v>536</v>
      </c>
      <c r="C447" s="15" t="s">
        <v>59</v>
      </c>
      <c r="D447" s="12" t="s">
        <v>37</v>
      </c>
      <c r="E447" s="13">
        <v>68291.34</v>
      </c>
      <c r="F447" s="13">
        <v>11340.81</v>
      </c>
      <c r="G447" s="13">
        <v>2065.6800000000003</v>
      </c>
      <c r="H447" s="13"/>
      <c r="I447" s="13">
        <v>13406.49</v>
      </c>
      <c r="J447" s="11" t="s">
        <v>536</v>
      </c>
      <c r="K447" s="11" t="s">
        <v>37</v>
      </c>
      <c r="L447" s="11" t="s">
        <v>59</v>
      </c>
      <c r="O447" s="14">
        <f t="shared" si="18"/>
        <v>0</v>
      </c>
      <c r="Q447" s="13">
        <f t="shared" si="19"/>
        <v>2065.6800000000003</v>
      </c>
      <c r="S447" s="13">
        <f t="shared" si="20"/>
        <v>15472.17</v>
      </c>
    </row>
    <row r="448" spans="2:19" ht="12.75" customHeight="1">
      <c r="B448" s="11" t="s">
        <v>537</v>
      </c>
      <c r="C448" s="15" t="s">
        <v>45</v>
      </c>
      <c r="D448" s="12" t="s">
        <v>34</v>
      </c>
      <c r="E448" s="13">
        <v>7798.31</v>
      </c>
      <c r="F448" s="13">
        <v>1435.09</v>
      </c>
      <c r="G448" s="13">
        <v>235.87000000000012</v>
      </c>
      <c r="H448" s="13"/>
      <c r="I448" s="13">
        <v>1670.96</v>
      </c>
      <c r="J448" s="11" t="s">
        <v>537</v>
      </c>
      <c r="K448" s="11" t="s">
        <v>34</v>
      </c>
      <c r="L448" s="11" t="s">
        <v>45</v>
      </c>
      <c r="O448" s="14">
        <f t="shared" si="18"/>
        <v>0</v>
      </c>
      <c r="Q448" s="13">
        <f t="shared" si="19"/>
        <v>235.87000000000012</v>
      </c>
      <c r="S448" s="13">
        <f t="shared" si="20"/>
        <v>1906.8300000000002</v>
      </c>
    </row>
    <row r="449" spans="2:19" ht="12.75" customHeight="1">
      <c r="B449" s="11" t="s">
        <v>538</v>
      </c>
      <c r="C449" s="15" t="s">
        <v>45</v>
      </c>
      <c r="D449" s="12" t="s">
        <v>34</v>
      </c>
      <c r="E449" s="13">
        <v>15363.81</v>
      </c>
      <c r="F449" s="13">
        <v>2823.84</v>
      </c>
      <c r="G449" s="13">
        <v>464.75</v>
      </c>
      <c r="H449" s="13"/>
      <c r="I449" s="13">
        <v>3288.59</v>
      </c>
      <c r="J449" s="11" t="s">
        <v>538</v>
      </c>
      <c r="K449" s="11" t="s">
        <v>34</v>
      </c>
      <c r="L449" s="11" t="s">
        <v>45</v>
      </c>
      <c r="O449" s="14">
        <f t="shared" si="18"/>
        <v>0</v>
      </c>
      <c r="Q449" s="13">
        <f t="shared" si="19"/>
        <v>464.75</v>
      </c>
      <c r="S449" s="13">
        <f t="shared" si="20"/>
        <v>3753.34</v>
      </c>
    </row>
    <row r="450" spans="2:19" ht="12.75" customHeight="1">
      <c r="B450" s="11" t="s">
        <v>539</v>
      </c>
      <c r="C450" s="15" t="s">
        <v>45</v>
      </c>
      <c r="D450" s="12" t="s">
        <v>34</v>
      </c>
      <c r="E450" s="13">
        <v>11703.48</v>
      </c>
      <c r="F450" s="13">
        <v>2144.73</v>
      </c>
      <c r="G450" s="13">
        <v>353.57000000000016</v>
      </c>
      <c r="H450" s="13"/>
      <c r="I450" s="13">
        <v>2498.3000000000002</v>
      </c>
      <c r="J450" s="11" t="s">
        <v>539</v>
      </c>
      <c r="K450" s="11" t="s">
        <v>34</v>
      </c>
      <c r="L450" s="11" t="s">
        <v>45</v>
      </c>
      <c r="O450" s="14">
        <f t="shared" si="18"/>
        <v>0</v>
      </c>
      <c r="Q450" s="13">
        <f t="shared" si="19"/>
        <v>353.57000000000016</v>
      </c>
      <c r="S450" s="13">
        <f t="shared" si="20"/>
        <v>2851.8700000000003</v>
      </c>
    </row>
    <row r="451" spans="2:19" ht="12.75" customHeight="1">
      <c r="B451" s="11" t="s">
        <v>540</v>
      </c>
      <c r="C451" s="15" t="s">
        <v>45</v>
      </c>
      <c r="D451" s="12" t="s">
        <v>34</v>
      </c>
      <c r="E451" s="13">
        <v>6034.87</v>
      </c>
      <c r="F451" s="13">
        <v>1096.17</v>
      </c>
      <c r="G451" s="13">
        <v>182.51999999999998</v>
      </c>
      <c r="H451" s="13"/>
      <c r="I451" s="13">
        <v>1278.69</v>
      </c>
      <c r="J451" s="11" t="s">
        <v>540</v>
      </c>
      <c r="K451" s="11" t="s">
        <v>34</v>
      </c>
      <c r="L451" s="11" t="s">
        <v>45</v>
      </c>
      <c r="O451" s="14">
        <f t="shared" ref="O451:O514" si="21">SUM(B451-J451)</f>
        <v>0</v>
      </c>
      <c r="Q451" s="13">
        <f t="shared" ref="Q451:Q514" si="22">G451</f>
        <v>182.51999999999998</v>
      </c>
      <c r="S451" s="13">
        <f t="shared" ref="S451:S514" si="23">I451+Q451</f>
        <v>1461.21</v>
      </c>
    </row>
    <row r="452" spans="2:19" ht="12.75" customHeight="1">
      <c r="B452" s="11" t="s">
        <v>541</v>
      </c>
      <c r="C452" s="15" t="s">
        <v>542</v>
      </c>
      <c r="D452" s="12" t="s">
        <v>34</v>
      </c>
      <c r="E452" s="13">
        <v>888455.39</v>
      </c>
      <c r="F452" s="13">
        <v>69559.570000000007</v>
      </c>
      <c r="G452" s="13">
        <v>26856.829999999987</v>
      </c>
      <c r="H452" s="13"/>
      <c r="I452" s="13">
        <v>96416.4</v>
      </c>
      <c r="J452" s="11" t="s">
        <v>541</v>
      </c>
      <c r="K452" s="11" t="s">
        <v>34</v>
      </c>
      <c r="L452" s="11" t="s">
        <v>542</v>
      </c>
      <c r="O452" s="14">
        <f t="shared" si="21"/>
        <v>0</v>
      </c>
      <c r="Q452" s="13">
        <f t="shared" si="22"/>
        <v>26856.829999999987</v>
      </c>
      <c r="S452" s="13">
        <f t="shared" si="23"/>
        <v>123273.22999999998</v>
      </c>
    </row>
    <row r="453" spans="2:19" ht="12.75" customHeight="1">
      <c r="B453" s="11" t="s">
        <v>543</v>
      </c>
      <c r="C453" s="15" t="s">
        <v>544</v>
      </c>
      <c r="D453" s="12" t="s">
        <v>37</v>
      </c>
      <c r="E453" s="13">
        <v>176799.65</v>
      </c>
      <c r="F453" s="13">
        <v>13842.1</v>
      </c>
      <c r="G453" s="13">
        <v>5344.3700000000008</v>
      </c>
      <c r="H453" s="13"/>
      <c r="I453" s="13">
        <v>19186.47</v>
      </c>
      <c r="J453" s="11" t="s">
        <v>543</v>
      </c>
      <c r="K453" s="11" t="s">
        <v>37</v>
      </c>
      <c r="L453" s="11" t="s">
        <v>544</v>
      </c>
      <c r="O453" s="14">
        <f t="shared" si="21"/>
        <v>0</v>
      </c>
      <c r="Q453" s="13">
        <f t="shared" si="22"/>
        <v>5344.3700000000008</v>
      </c>
      <c r="S453" s="13">
        <f t="shared" si="23"/>
        <v>24530.840000000004</v>
      </c>
    </row>
    <row r="454" spans="2:19" ht="12.75" customHeight="1">
      <c r="B454" s="11" t="s">
        <v>545</v>
      </c>
      <c r="C454" s="15" t="s">
        <v>546</v>
      </c>
      <c r="D454" s="12" t="s">
        <v>40</v>
      </c>
      <c r="E454" s="13">
        <v>109106.93</v>
      </c>
      <c r="F454" s="13">
        <v>8542.26</v>
      </c>
      <c r="G454" s="13">
        <v>3298.119999999999</v>
      </c>
      <c r="H454" s="13"/>
      <c r="I454" s="13">
        <v>11840.38</v>
      </c>
      <c r="J454" s="11" t="s">
        <v>545</v>
      </c>
      <c r="K454" s="11" t="s">
        <v>40</v>
      </c>
      <c r="L454" s="11" t="s">
        <v>546</v>
      </c>
      <c r="O454" s="14">
        <f t="shared" si="21"/>
        <v>0</v>
      </c>
      <c r="Q454" s="13">
        <f t="shared" si="22"/>
        <v>3298.119999999999</v>
      </c>
      <c r="S454" s="13">
        <f t="shared" si="23"/>
        <v>15138.499999999998</v>
      </c>
    </row>
    <row r="455" spans="2:19" ht="12.75" customHeight="1">
      <c r="B455" s="11" t="s">
        <v>547</v>
      </c>
      <c r="C455" s="15" t="s">
        <v>548</v>
      </c>
      <c r="D455" s="12" t="s">
        <v>43</v>
      </c>
      <c r="E455" s="13">
        <v>281728.01</v>
      </c>
      <c r="F455" s="13">
        <v>22057.22</v>
      </c>
      <c r="G455" s="13">
        <v>8516.25</v>
      </c>
      <c r="H455" s="13"/>
      <c r="I455" s="13">
        <v>30573.47</v>
      </c>
      <c r="J455" s="11" t="s">
        <v>547</v>
      </c>
      <c r="K455" s="11" t="s">
        <v>43</v>
      </c>
      <c r="L455" s="11" t="s">
        <v>548</v>
      </c>
      <c r="O455" s="14">
        <f t="shared" si="21"/>
        <v>0</v>
      </c>
      <c r="Q455" s="13">
        <f t="shared" si="22"/>
        <v>8516.25</v>
      </c>
      <c r="S455" s="13">
        <f t="shared" si="23"/>
        <v>39089.72</v>
      </c>
    </row>
    <row r="456" spans="2:19" ht="12.75" customHeight="1">
      <c r="B456" s="11" t="s">
        <v>549</v>
      </c>
      <c r="C456" s="15" t="s">
        <v>49</v>
      </c>
      <c r="D456" s="12" t="s">
        <v>40</v>
      </c>
      <c r="E456" s="13">
        <v>29393.25</v>
      </c>
      <c r="F456" s="13">
        <v>4355.18</v>
      </c>
      <c r="G456" s="13">
        <v>888.76999999999953</v>
      </c>
      <c r="H456" s="13"/>
      <c r="I456" s="13">
        <v>5243.95</v>
      </c>
      <c r="J456" s="11" t="s">
        <v>549</v>
      </c>
      <c r="K456" s="11" t="s">
        <v>40</v>
      </c>
      <c r="L456" s="11" t="s">
        <v>49</v>
      </c>
      <c r="O456" s="14">
        <f t="shared" si="21"/>
        <v>0</v>
      </c>
      <c r="Q456" s="13">
        <f t="shared" si="22"/>
        <v>888.76999999999953</v>
      </c>
      <c r="S456" s="13">
        <f t="shared" si="23"/>
        <v>6132.7199999999993</v>
      </c>
    </row>
    <row r="457" spans="2:19" ht="12.75" customHeight="1">
      <c r="B457" s="11" t="s">
        <v>550</v>
      </c>
      <c r="C457" s="15" t="s">
        <v>45</v>
      </c>
      <c r="D457" s="12" t="s">
        <v>34</v>
      </c>
      <c r="E457" s="13">
        <v>7413.93</v>
      </c>
      <c r="F457" s="13">
        <v>1347.4</v>
      </c>
      <c r="G457" s="13">
        <v>224.2199999999998</v>
      </c>
      <c r="H457" s="13"/>
      <c r="I457" s="13">
        <v>1571.62</v>
      </c>
      <c r="J457" s="11" t="s">
        <v>550</v>
      </c>
      <c r="K457" s="11" t="s">
        <v>34</v>
      </c>
      <c r="L457" s="11" t="s">
        <v>45</v>
      </c>
      <c r="O457" s="14">
        <f t="shared" si="21"/>
        <v>0</v>
      </c>
      <c r="Q457" s="13">
        <f t="shared" si="22"/>
        <v>224.2199999999998</v>
      </c>
      <c r="S457" s="13">
        <f t="shared" si="23"/>
        <v>1795.8399999999997</v>
      </c>
    </row>
    <row r="458" spans="2:19" ht="12.75" customHeight="1">
      <c r="B458" s="11" t="s">
        <v>551</v>
      </c>
      <c r="C458" s="15" t="s">
        <v>45</v>
      </c>
      <c r="D458" s="12" t="s">
        <v>34</v>
      </c>
      <c r="E458" s="13">
        <v>5982.26</v>
      </c>
      <c r="F458" s="13">
        <v>1087.1500000000001</v>
      </c>
      <c r="G458" s="13">
        <v>180.90999999999985</v>
      </c>
      <c r="H458" s="13"/>
      <c r="I458" s="13">
        <v>1268.06</v>
      </c>
      <c r="J458" s="11" t="s">
        <v>551</v>
      </c>
      <c r="K458" s="11" t="s">
        <v>34</v>
      </c>
      <c r="L458" s="11" t="s">
        <v>45</v>
      </c>
      <c r="O458" s="14">
        <f t="shared" si="21"/>
        <v>0</v>
      </c>
      <c r="Q458" s="13">
        <f t="shared" si="22"/>
        <v>180.90999999999985</v>
      </c>
      <c r="S458" s="13">
        <f t="shared" si="23"/>
        <v>1448.9699999999998</v>
      </c>
    </row>
    <row r="459" spans="2:19" ht="12.75" customHeight="1">
      <c r="B459" s="11" t="s">
        <v>552</v>
      </c>
      <c r="C459" s="15" t="s">
        <v>45</v>
      </c>
      <c r="D459" s="12" t="s">
        <v>34</v>
      </c>
      <c r="E459" s="13">
        <v>7246.41</v>
      </c>
      <c r="F459" s="13">
        <v>1328.58</v>
      </c>
      <c r="G459" s="13">
        <v>219.23000000000002</v>
      </c>
      <c r="H459" s="13"/>
      <c r="I459" s="13">
        <v>1547.81</v>
      </c>
      <c r="J459" s="11" t="s">
        <v>552</v>
      </c>
      <c r="K459" s="11" t="s">
        <v>34</v>
      </c>
      <c r="L459" s="11" t="s">
        <v>45</v>
      </c>
      <c r="O459" s="14">
        <f t="shared" si="21"/>
        <v>0</v>
      </c>
      <c r="Q459" s="13">
        <f t="shared" si="22"/>
        <v>219.23000000000002</v>
      </c>
      <c r="S459" s="13">
        <f t="shared" si="23"/>
        <v>1767.04</v>
      </c>
    </row>
    <row r="460" spans="2:19" ht="12.75" customHeight="1">
      <c r="B460" s="11" t="s">
        <v>553</v>
      </c>
      <c r="C460" s="15" t="s">
        <v>202</v>
      </c>
      <c r="D460" s="12" t="s">
        <v>40</v>
      </c>
      <c r="E460" s="13">
        <v>145274.68</v>
      </c>
      <c r="F460" s="13">
        <v>21318.86</v>
      </c>
      <c r="G460" s="13">
        <v>4393.0499999999993</v>
      </c>
      <c r="H460" s="13"/>
      <c r="I460" s="13">
        <v>25711.91</v>
      </c>
      <c r="J460" s="11" t="s">
        <v>553</v>
      </c>
      <c r="K460" s="11" t="s">
        <v>40</v>
      </c>
      <c r="L460" s="11" t="s">
        <v>202</v>
      </c>
      <c r="O460" s="14">
        <f t="shared" si="21"/>
        <v>0</v>
      </c>
      <c r="Q460" s="13">
        <f t="shared" si="22"/>
        <v>4393.0499999999993</v>
      </c>
      <c r="S460" s="13">
        <f t="shared" si="23"/>
        <v>30104.959999999999</v>
      </c>
    </row>
    <row r="461" spans="2:19" ht="12.75" customHeight="1">
      <c r="B461" s="11" t="s">
        <v>554</v>
      </c>
      <c r="C461" s="15" t="s">
        <v>45</v>
      </c>
      <c r="D461" s="12" t="s">
        <v>34</v>
      </c>
      <c r="E461" s="13">
        <v>16692.689999999999</v>
      </c>
      <c r="F461" s="13">
        <v>2837.54</v>
      </c>
      <c r="G461" s="13">
        <v>504.51000000000022</v>
      </c>
      <c r="H461" s="13"/>
      <c r="I461" s="13">
        <v>3342.05</v>
      </c>
      <c r="J461" s="11" t="s">
        <v>554</v>
      </c>
      <c r="K461" s="11" t="s">
        <v>34</v>
      </c>
      <c r="L461" s="11" t="s">
        <v>45</v>
      </c>
      <c r="O461" s="14">
        <f t="shared" si="21"/>
        <v>0</v>
      </c>
      <c r="Q461" s="13">
        <f t="shared" si="22"/>
        <v>504.51000000000022</v>
      </c>
      <c r="S461" s="13">
        <f t="shared" si="23"/>
        <v>3846.5600000000004</v>
      </c>
    </row>
    <row r="462" spans="2:19" ht="12.75" customHeight="1">
      <c r="B462" s="11" t="s">
        <v>555</v>
      </c>
      <c r="C462" s="15" t="s">
        <v>59</v>
      </c>
      <c r="D462" s="12" t="s">
        <v>37</v>
      </c>
      <c r="E462" s="13">
        <v>23009.9</v>
      </c>
      <c r="F462" s="13">
        <v>4028.24</v>
      </c>
      <c r="G462" s="13">
        <v>695.44000000000051</v>
      </c>
      <c r="H462" s="13"/>
      <c r="I462" s="13">
        <v>4723.68</v>
      </c>
      <c r="J462" s="11" t="s">
        <v>555</v>
      </c>
      <c r="K462" s="11" t="s">
        <v>37</v>
      </c>
      <c r="L462" s="11" t="s">
        <v>59</v>
      </c>
      <c r="O462" s="14">
        <f t="shared" si="21"/>
        <v>0</v>
      </c>
      <c r="Q462" s="13">
        <f t="shared" si="22"/>
        <v>695.44000000000051</v>
      </c>
      <c r="S462" s="13">
        <f t="shared" si="23"/>
        <v>5419.1200000000008</v>
      </c>
    </row>
    <row r="463" spans="2:19" ht="12.75" customHeight="1">
      <c r="B463" s="11" t="s">
        <v>556</v>
      </c>
      <c r="C463" s="15" t="s">
        <v>39</v>
      </c>
      <c r="D463" s="12" t="s">
        <v>40</v>
      </c>
      <c r="E463" s="13">
        <v>34643.32</v>
      </c>
      <c r="F463" s="13">
        <v>4848.46</v>
      </c>
      <c r="G463" s="13">
        <v>1047.54</v>
      </c>
      <c r="H463" s="13"/>
      <c r="I463" s="13">
        <v>5896</v>
      </c>
      <c r="J463" s="11" t="s">
        <v>556</v>
      </c>
      <c r="K463" s="11" t="s">
        <v>40</v>
      </c>
      <c r="L463" s="11" t="s">
        <v>39</v>
      </c>
      <c r="O463" s="14">
        <f t="shared" si="21"/>
        <v>0</v>
      </c>
      <c r="Q463" s="13">
        <f t="shared" si="22"/>
        <v>1047.54</v>
      </c>
      <c r="S463" s="13">
        <f t="shared" si="23"/>
        <v>6943.54</v>
      </c>
    </row>
    <row r="464" spans="2:19" ht="12.75" customHeight="1">
      <c r="B464" s="11" t="s">
        <v>557</v>
      </c>
      <c r="C464" s="15" t="s">
        <v>234</v>
      </c>
      <c r="D464" s="12" t="s">
        <v>43</v>
      </c>
      <c r="E464" s="13">
        <v>57738.86</v>
      </c>
      <c r="F464" s="13">
        <v>8080.78</v>
      </c>
      <c r="G464" s="13">
        <v>1745.9299999999994</v>
      </c>
      <c r="H464" s="13"/>
      <c r="I464" s="13">
        <v>9826.7099999999991</v>
      </c>
      <c r="J464" s="11" t="s">
        <v>557</v>
      </c>
      <c r="K464" s="11" t="s">
        <v>43</v>
      </c>
      <c r="L464" s="11" t="s">
        <v>234</v>
      </c>
      <c r="O464" s="14">
        <f t="shared" si="21"/>
        <v>0</v>
      </c>
      <c r="Q464" s="13">
        <f t="shared" si="22"/>
        <v>1745.9299999999994</v>
      </c>
      <c r="S464" s="13">
        <f t="shared" si="23"/>
        <v>11572.64</v>
      </c>
    </row>
    <row r="465" spans="2:19" ht="12.75" customHeight="1">
      <c r="B465" s="11" t="s">
        <v>558</v>
      </c>
      <c r="C465" s="15" t="s">
        <v>559</v>
      </c>
      <c r="D465" s="12" t="s">
        <v>560</v>
      </c>
      <c r="E465" s="13">
        <v>43304.14</v>
      </c>
      <c r="F465" s="13">
        <v>6060.59</v>
      </c>
      <c r="G465" s="13">
        <v>1309.4300000000003</v>
      </c>
      <c r="H465" s="13"/>
      <c r="I465" s="13">
        <v>7370.02</v>
      </c>
      <c r="J465" s="11" t="s">
        <v>558</v>
      </c>
      <c r="K465" s="11" t="s">
        <v>560</v>
      </c>
      <c r="L465" s="11" t="s">
        <v>559</v>
      </c>
      <c r="O465" s="14">
        <f t="shared" si="21"/>
        <v>0</v>
      </c>
      <c r="Q465" s="13">
        <f t="shared" si="22"/>
        <v>1309.4300000000003</v>
      </c>
      <c r="S465" s="13">
        <f t="shared" si="23"/>
        <v>8679.4500000000007</v>
      </c>
    </row>
    <row r="466" spans="2:19" ht="12.75" customHeight="1">
      <c r="B466" s="11" t="s">
        <v>561</v>
      </c>
      <c r="C466" s="15" t="s">
        <v>562</v>
      </c>
      <c r="D466" s="12" t="s">
        <v>99</v>
      </c>
      <c r="E466" s="13">
        <v>207859.89</v>
      </c>
      <c r="F466" s="13">
        <v>29090.83</v>
      </c>
      <c r="G466" s="13">
        <v>6285.5299999999988</v>
      </c>
      <c r="H466" s="13"/>
      <c r="I466" s="13">
        <v>35376.36</v>
      </c>
      <c r="J466" s="11" t="s">
        <v>561</v>
      </c>
      <c r="K466" s="11" t="s">
        <v>99</v>
      </c>
      <c r="L466" s="11" t="s">
        <v>562</v>
      </c>
      <c r="O466" s="14">
        <f t="shared" si="21"/>
        <v>0</v>
      </c>
      <c r="Q466" s="13">
        <f t="shared" si="22"/>
        <v>6285.5299999999988</v>
      </c>
      <c r="S466" s="13">
        <f t="shared" si="23"/>
        <v>41661.89</v>
      </c>
    </row>
    <row r="467" spans="2:19" ht="12.75" customHeight="1">
      <c r="B467" s="11" t="s">
        <v>563</v>
      </c>
      <c r="C467" s="15" t="s">
        <v>45</v>
      </c>
      <c r="D467" s="12" t="s">
        <v>34</v>
      </c>
      <c r="E467" s="13">
        <v>14063.43</v>
      </c>
      <c r="F467" s="13">
        <v>2440.35</v>
      </c>
      <c r="G467" s="13">
        <v>425.57999999999993</v>
      </c>
      <c r="H467" s="13"/>
      <c r="I467" s="13">
        <v>2865.93</v>
      </c>
      <c r="J467" s="11" t="s">
        <v>563</v>
      </c>
      <c r="K467" s="11" t="s">
        <v>34</v>
      </c>
      <c r="L467" s="11" t="s">
        <v>45</v>
      </c>
      <c r="O467" s="14">
        <f t="shared" si="21"/>
        <v>0</v>
      </c>
      <c r="Q467" s="13">
        <f t="shared" si="22"/>
        <v>425.57999999999993</v>
      </c>
      <c r="S467" s="13">
        <f t="shared" si="23"/>
        <v>3291.5099999999998</v>
      </c>
    </row>
    <row r="468" spans="2:19" ht="12.75" customHeight="1">
      <c r="B468" s="11" t="s">
        <v>564</v>
      </c>
      <c r="C468" s="15" t="s">
        <v>59</v>
      </c>
      <c r="D468" s="12" t="s">
        <v>37</v>
      </c>
      <c r="E468" s="13">
        <v>34145.480000000003</v>
      </c>
      <c r="F468" s="13">
        <v>5925.35</v>
      </c>
      <c r="G468" s="13">
        <v>1033.3799999999992</v>
      </c>
      <c r="H468" s="13"/>
      <c r="I468" s="13">
        <v>6958.73</v>
      </c>
      <c r="J468" s="11" t="s">
        <v>564</v>
      </c>
      <c r="K468" s="11" t="s">
        <v>37</v>
      </c>
      <c r="L468" s="11" t="s">
        <v>59</v>
      </c>
      <c r="O468" s="14">
        <f t="shared" si="21"/>
        <v>0</v>
      </c>
      <c r="Q468" s="13">
        <f t="shared" si="22"/>
        <v>1033.3799999999992</v>
      </c>
      <c r="S468" s="13">
        <f t="shared" si="23"/>
        <v>7992.1099999999988</v>
      </c>
    </row>
    <row r="469" spans="2:19" ht="12.75" customHeight="1">
      <c r="B469" s="11" t="s">
        <v>565</v>
      </c>
      <c r="C469" s="15" t="s">
        <v>59</v>
      </c>
      <c r="D469" s="12" t="s">
        <v>37</v>
      </c>
      <c r="E469" s="13">
        <v>13064.33</v>
      </c>
      <c r="F469" s="13">
        <v>2329.81</v>
      </c>
      <c r="G469" s="13">
        <v>395.21000000000004</v>
      </c>
      <c r="H469" s="13"/>
      <c r="I469" s="13">
        <v>2725.02</v>
      </c>
      <c r="J469" s="11" t="s">
        <v>565</v>
      </c>
      <c r="K469" s="11" t="s">
        <v>37</v>
      </c>
      <c r="L469" s="11" t="s">
        <v>59</v>
      </c>
      <c r="O469" s="14">
        <f t="shared" si="21"/>
        <v>0</v>
      </c>
      <c r="Q469" s="13">
        <f t="shared" si="22"/>
        <v>395.21000000000004</v>
      </c>
      <c r="S469" s="13">
        <f t="shared" si="23"/>
        <v>3120.23</v>
      </c>
    </row>
    <row r="470" spans="2:19" ht="12.75" customHeight="1">
      <c r="B470" s="11" t="s">
        <v>566</v>
      </c>
      <c r="C470" s="15" t="s">
        <v>49</v>
      </c>
      <c r="D470" s="12" t="s">
        <v>40</v>
      </c>
      <c r="E470" s="13">
        <v>99507.86</v>
      </c>
      <c r="F470" s="13">
        <v>16634.349999999999</v>
      </c>
      <c r="G470" s="13">
        <v>3008.4000000000015</v>
      </c>
      <c r="H470" s="13"/>
      <c r="I470" s="13">
        <v>19642.75</v>
      </c>
      <c r="J470" s="11" t="s">
        <v>566</v>
      </c>
      <c r="K470" s="11" t="s">
        <v>40</v>
      </c>
      <c r="L470" s="11" t="s">
        <v>49</v>
      </c>
      <c r="O470" s="14">
        <f t="shared" si="21"/>
        <v>0</v>
      </c>
      <c r="Q470" s="13">
        <f t="shared" si="22"/>
        <v>3008.4000000000015</v>
      </c>
      <c r="S470" s="13">
        <f t="shared" si="23"/>
        <v>22651.15</v>
      </c>
    </row>
    <row r="471" spans="2:19" ht="12.75" customHeight="1">
      <c r="B471" s="11" t="s">
        <v>567</v>
      </c>
      <c r="C471" s="15" t="s">
        <v>163</v>
      </c>
      <c r="D471" s="12" t="s">
        <v>164</v>
      </c>
      <c r="E471" s="13">
        <v>10121.65</v>
      </c>
      <c r="F471" s="13">
        <v>1825.95</v>
      </c>
      <c r="G471" s="13">
        <v>305.83000000000015</v>
      </c>
      <c r="H471" s="13"/>
      <c r="I471" s="13">
        <v>2131.7800000000002</v>
      </c>
      <c r="J471" s="11" t="s">
        <v>567</v>
      </c>
      <c r="K471" s="11" t="s">
        <v>164</v>
      </c>
      <c r="L471" s="11" t="s">
        <v>163</v>
      </c>
      <c r="O471" s="14">
        <f t="shared" si="21"/>
        <v>0</v>
      </c>
      <c r="Q471" s="13">
        <f t="shared" si="22"/>
        <v>305.83000000000015</v>
      </c>
      <c r="S471" s="13">
        <f t="shared" si="23"/>
        <v>2437.6100000000006</v>
      </c>
    </row>
    <row r="472" spans="2:19" ht="12.75" customHeight="1">
      <c r="B472" s="11" t="s">
        <v>568</v>
      </c>
      <c r="C472" s="15" t="s">
        <v>33</v>
      </c>
      <c r="D472" s="12" t="s">
        <v>34</v>
      </c>
      <c r="E472" s="13">
        <v>9244.92</v>
      </c>
      <c r="F472" s="13">
        <v>1359</v>
      </c>
      <c r="G472" s="13">
        <v>279.5</v>
      </c>
      <c r="H472" s="13"/>
      <c r="I472" s="13">
        <v>1638.5</v>
      </c>
      <c r="J472" s="11" t="s">
        <v>568</v>
      </c>
      <c r="K472" s="11" t="s">
        <v>34</v>
      </c>
      <c r="L472" s="11" t="s">
        <v>33</v>
      </c>
      <c r="O472" s="14">
        <f t="shared" si="21"/>
        <v>0</v>
      </c>
      <c r="Q472" s="13">
        <f t="shared" si="22"/>
        <v>279.5</v>
      </c>
      <c r="S472" s="13">
        <f t="shared" si="23"/>
        <v>1918</v>
      </c>
    </row>
    <row r="473" spans="2:19" ht="12.75" customHeight="1">
      <c r="B473" s="11" t="s">
        <v>569</v>
      </c>
      <c r="C473" s="15" t="s">
        <v>36</v>
      </c>
      <c r="D473" s="12" t="s">
        <v>37</v>
      </c>
      <c r="E473" s="13">
        <v>63659.65</v>
      </c>
      <c r="F473" s="13">
        <v>9358.02</v>
      </c>
      <c r="G473" s="13">
        <v>1924.9599999999991</v>
      </c>
      <c r="H473" s="13"/>
      <c r="I473" s="13">
        <v>11282.98</v>
      </c>
      <c r="J473" s="11" t="s">
        <v>569</v>
      </c>
      <c r="K473" s="11" t="s">
        <v>37</v>
      </c>
      <c r="L473" s="11" t="s">
        <v>36</v>
      </c>
      <c r="O473" s="14">
        <f t="shared" si="21"/>
        <v>0</v>
      </c>
      <c r="Q473" s="13">
        <f t="shared" si="22"/>
        <v>1924.9599999999991</v>
      </c>
      <c r="S473" s="13">
        <f t="shared" si="23"/>
        <v>13207.939999999999</v>
      </c>
    </row>
    <row r="474" spans="2:19" ht="12.75" customHeight="1">
      <c r="B474" s="11" t="s">
        <v>570</v>
      </c>
      <c r="C474" s="15" t="s">
        <v>571</v>
      </c>
      <c r="D474" s="12" t="s">
        <v>34</v>
      </c>
      <c r="E474" s="13">
        <v>50763.12</v>
      </c>
      <c r="F474" s="13">
        <v>7583.32</v>
      </c>
      <c r="G474" s="13">
        <v>1534.4500000000007</v>
      </c>
      <c r="H474" s="13"/>
      <c r="I474" s="13">
        <v>9117.77</v>
      </c>
      <c r="J474" s="11" t="s">
        <v>570</v>
      </c>
      <c r="K474" s="11" t="s">
        <v>34</v>
      </c>
      <c r="L474" s="11" t="s">
        <v>571</v>
      </c>
      <c r="O474" s="14">
        <f t="shared" si="21"/>
        <v>0</v>
      </c>
      <c r="Q474" s="13">
        <f t="shared" si="22"/>
        <v>1534.4500000000007</v>
      </c>
      <c r="S474" s="13">
        <f t="shared" si="23"/>
        <v>10652.220000000001</v>
      </c>
    </row>
    <row r="475" spans="2:19" ht="12.75" customHeight="1">
      <c r="B475" s="11" t="s">
        <v>572</v>
      </c>
      <c r="C475" s="15" t="s">
        <v>36</v>
      </c>
      <c r="D475" s="12" t="s">
        <v>37</v>
      </c>
      <c r="E475" s="13">
        <v>38132.29</v>
      </c>
      <c r="F475" s="13">
        <v>5696.43</v>
      </c>
      <c r="G475" s="13">
        <v>1152.6399999999994</v>
      </c>
      <c r="H475" s="13"/>
      <c r="I475" s="13">
        <v>6849.07</v>
      </c>
      <c r="J475" s="11" t="s">
        <v>572</v>
      </c>
      <c r="K475" s="11" t="s">
        <v>37</v>
      </c>
      <c r="L475" s="11" t="s">
        <v>36</v>
      </c>
      <c r="O475" s="14">
        <f t="shared" si="21"/>
        <v>0</v>
      </c>
      <c r="Q475" s="13">
        <f t="shared" si="22"/>
        <v>1152.6399999999994</v>
      </c>
      <c r="S475" s="13">
        <f t="shared" si="23"/>
        <v>8001.7099999999991</v>
      </c>
    </row>
    <row r="476" spans="2:19" ht="12.75" customHeight="1">
      <c r="B476" s="11" t="s">
        <v>573</v>
      </c>
      <c r="C476" s="15" t="s">
        <v>574</v>
      </c>
      <c r="D476" s="12" t="s">
        <v>99</v>
      </c>
      <c r="E476" s="13">
        <v>312572.88</v>
      </c>
      <c r="F476" s="13">
        <v>46694.45</v>
      </c>
      <c r="G476" s="13">
        <v>9448.6500000000015</v>
      </c>
      <c r="H476" s="13"/>
      <c r="I476" s="13">
        <v>56143.1</v>
      </c>
      <c r="J476" s="11" t="s">
        <v>573</v>
      </c>
      <c r="K476" s="11" t="s">
        <v>99</v>
      </c>
      <c r="L476" s="11" t="s">
        <v>574</v>
      </c>
      <c r="O476" s="14">
        <f t="shared" si="21"/>
        <v>0</v>
      </c>
      <c r="Q476" s="13">
        <f t="shared" si="22"/>
        <v>9448.6500000000015</v>
      </c>
      <c r="S476" s="13">
        <f t="shared" si="23"/>
        <v>65591.75</v>
      </c>
    </row>
    <row r="477" spans="2:19" ht="12.75" customHeight="1">
      <c r="B477" s="11" t="s">
        <v>575</v>
      </c>
      <c r="C477" s="15" t="s">
        <v>49</v>
      </c>
      <c r="D477" s="12" t="s">
        <v>40</v>
      </c>
      <c r="E477" s="13">
        <v>89137.2</v>
      </c>
      <c r="F477" s="13">
        <v>15424.77</v>
      </c>
      <c r="G477" s="13">
        <v>2694.3499999999985</v>
      </c>
      <c r="H477" s="13"/>
      <c r="I477" s="13">
        <v>18119.12</v>
      </c>
      <c r="J477" s="11" t="s">
        <v>575</v>
      </c>
      <c r="K477" s="11" t="s">
        <v>40</v>
      </c>
      <c r="L477" s="11" t="s">
        <v>49</v>
      </c>
      <c r="O477" s="14">
        <f t="shared" si="21"/>
        <v>0</v>
      </c>
      <c r="Q477" s="13">
        <f t="shared" si="22"/>
        <v>2694.3499999999985</v>
      </c>
      <c r="S477" s="13">
        <f t="shared" si="23"/>
        <v>20813.469999999998</v>
      </c>
    </row>
    <row r="478" spans="2:19" ht="12.75" customHeight="1">
      <c r="B478" s="11" t="s">
        <v>576</v>
      </c>
      <c r="C478" s="15" t="s">
        <v>45</v>
      </c>
      <c r="D478" s="12" t="s">
        <v>34</v>
      </c>
      <c r="E478" s="13">
        <v>46087.57</v>
      </c>
      <c r="F478" s="13">
        <v>7881.04</v>
      </c>
      <c r="G478" s="13">
        <v>1394.6699999999992</v>
      </c>
      <c r="H478" s="13"/>
      <c r="I478" s="13">
        <v>9275.7099999999991</v>
      </c>
      <c r="J478" s="11" t="s">
        <v>576</v>
      </c>
      <c r="K478" s="11" t="s">
        <v>34</v>
      </c>
      <c r="L478" s="11" t="s">
        <v>45</v>
      </c>
      <c r="O478" s="14">
        <f t="shared" si="21"/>
        <v>0</v>
      </c>
      <c r="Q478" s="13">
        <f t="shared" si="22"/>
        <v>1394.6699999999992</v>
      </c>
      <c r="S478" s="13">
        <f t="shared" si="23"/>
        <v>10670.379999999997</v>
      </c>
    </row>
    <row r="479" spans="2:19" ht="12.75" customHeight="1">
      <c r="B479" s="11" t="s">
        <v>577</v>
      </c>
      <c r="C479" s="15" t="s">
        <v>45</v>
      </c>
      <c r="D479" s="12" t="s">
        <v>34</v>
      </c>
      <c r="E479" s="13">
        <v>30173.94</v>
      </c>
      <c r="F479" s="13">
        <v>5098.2700000000004</v>
      </c>
      <c r="G479" s="13">
        <v>912.64999999999964</v>
      </c>
      <c r="H479" s="13"/>
      <c r="I479" s="13">
        <v>6010.92</v>
      </c>
      <c r="J479" s="11" t="s">
        <v>577</v>
      </c>
      <c r="K479" s="11" t="s">
        <v>34</v>
      </c>
      <c r="L479" s="11" t="s">
        <v>45</v>
      </c>
      <c r="O479" s="14">
        <f t="shared" si="21"/>
        <v>0</v>
      </c>
      <c r="Q479" s="13">
        <f t="shared" si="22"/>
        <v>912.64999999999964</v>
      </c>
      <c r="S479" s="13">
        <f t="shared" si="23"/>
        <v>6923.57</v>
      </c>
    </row>
    <row r="480" spans="2:19" ht="12.75" customHeight="1">
      <c r="B480" s="11" t="s">
        <v>578</v>
      </c>
      <c r="C480" s="15" t="s">
        <v>45</v>
      </c>
      <c r="D480" s="12" t="s">
        <v>34</v>
      </c>
      <c r="E480" s="13">
        <v>25581.38</v>
      </c>
      <c r="F480" s="13">
        <v>4429.0200000000004</v>
      </c>
      <c r="G480" s="13">
        <v>773.31999999999971</v>
      </c>
      <c r="H480" s="13"/>
      <c r="I480" s="13">
        <v>5202.34</v>
      </c>
      <c r="J480" s="11" t="s">
        <v>578</v>
      </c>
      <c r="K480" s="11" t="s">
        <v>34</v>
      </c>
      <c r="L480" s="11" t="s">
        <v>45</v>
      </c>
      <c r="O480" s="14">
        <f t="shared" si="21"/>
        <v>0</v>
      </c>
      <c r="Q480" s="13">
        <f t="shared" si="22"/>
        <v>773.31999999999971</v>
      </c>
      <c r="S480" s="13">
        <f t="shared" si="23"/>
        <v>5975.66</v>
      </c>
    </row>
    <row r="481" spans="2:19" ht="12.75" customHeight="1">
      <c r="B481" s="11" t="s">
        <v>579</v>
      </c>
      <c r="C481" s="15" t="s">
        <v>125</v>
      </c>
      <c r="D481" s="12" t="s">
        <v>37</v>
      </c>
      <c r="E481" s="13">
        <v>16666.43</v>
      </c>
      <c r="F481" s="13">
        <v>2885.46</v>
      </c>
      <c r="G481" s="13">
        <v>503.80000000000018</v>
      </c>
      <c r="H481" s="13"/>
      <c r="I481" s="13">
        <v>3389.26</v>
      </c>
      <c r="J481" s="11" t="s">
        <v>579</v>
      </c>
      <c r="K481" s="11" t="s">
        <v>37</v>
      </c>
      <c r="L481" s="11" t="s">
        <v>125</v>
      </c>
      <c r="O481" s="14">
        <f t="shared" si="21"/>
        <v>0</v>
      </c>
      <c r="Q481" s="13">
        <f t="shared" si="22"/>
        <v>503.80000000000018</v>
      </c>
      <c r="S481" s="13">
        <f t="shared" si="23"/>
        <v>3893.0600000000004</v>
      </c>
    </row>
    <row r="482" spans="2:19" ht="12.75" customHeight="1">
      <c r="B482" s="11" t="s">
        <v>580</v>
      </c>
      <c r="C482" s="15" t="s">
        <v>45</v>
      </c>
      <c r="D482" s="12" t="s">
        <v>34</v>
      </c>
      <c r="E482" s="13">
        <v>31082.5</v>
      </c>
      <c r="F482" s="13">
        <v>4473.17</v>
      </c>
      <c r="G482" s="13">
        <v>939.90999999999985</v>
      </c>
      <c r="H482" s="13"/>
      <c r="I482" s="13">
        <v>5413.08</v>
      </c>
      <c r="J482" s="11" t="s">
        <v>580</v>
      </c>
      <c r="K482" s="11" t="s">
        <v>34</v>
      </c>
      <c r="L482" s="11" t="s">
        <v>45</v>
      </c>
      <c r="O482" s="14">
        <f t="shared" si="21"/>
        <v>0</v>
      </c>
      <c r="Q482" s="13">
        <f t="shared" si="22"/>
        <v>939.90999999999985</v>
      </c>
      <c r="S482" s="13">
        <f t="shared" si="23"/>
        <v>6352.99</v>
      </c>
    </row>
    <row r="483" spans="2:19" ht="12.75" customHeight="1">
      <c r="B483" s="11" t="s">
        <v>581</v>
      </c>
      <c r="C483" s="15" t="s">
        <v>45</v>
      </c>
      <c r="D483" s="12" t="s">
        <v>34</v>
      </c>
      <c r="E483" s="13">
        <v>7253.66</v>
      </c>
      <c r="F483" s="13">
        <v>1727.19</v>
      </c>
      <c r="G483" s="13">
        <v>219.37999999999988</v>
      </c>
      <c r="H483" s="13"/>
      <c r="I483" s="13">
        <v>1946.57</v>
      </c>
      <c r="J483" s="11" t="s">
        <v>581</v>
      </c>
      <c r="K483" s="11" t="s">
        <v>34</v>
      </c>
      <c r="L483" s="11" t="s">
        <v>45</v>
      </c>
      <c r="O483" s="14">
        <f t="shared" si="21"/>
        <v>0</v>
      </c>
      <c r="Q483" s="13">
        <f t="shared" si="22"/>
        <v>219.37999999999988</v>
      </c>
      <c r="S483" s="13">
        <f t="shared" si="23"/>
        <v>2165.9499999999998</v>
      </c>
    </row>
    <row r="484" spans="2:19" ht="12.75" customHeight="1">
      <c r="B484" s="11" t="s">
        <v>582</v>
      </c>
      <c r="C484" s="17"/>
      <c r="D484" s="12" t="s">
        <v>40</v>
      </c>
      <c r="E484" s="13">
        <v>157693.71</v>
      </c>
      <c r="F484" s="13"/>
      <c r="G484" s="13">
        <v>29213.439999999999</v>
      </c>
      <c r="H484" s="13"/>
      <c r="I484" s="13">
        <v>29213.439999999999</v>
      </c>
      <c r="J484" s="11" t="s">
        <v>582</v>
      </c>
      <c r="K484" s="11" t="s">
        <v>40</v>
      </c>
      <c r="L484" s="11" t="s">
        <v>39</v>
      </c>
      <c r="O484" s="14">
        <f t="shared" si="21"/>
        <v>0</v>
      </c>
      <c r="Q484" s="13">
        <f>ROUND(E484/33,2)</f>
        <v>4778.6000000000004</v>
      </c>
      <c r="S484" s="13">
        <f t="shared" si="23"/>
        <v>33992.04</v>
      </c>
    </row>
    <row r="485" spans="2:19" ht="12.75" customHeight="1">
      <c r="B485" s="11" t="s">
        <v>583</v>
      </c>
      <c r="C485" s="15" t="s">
        <v>59</v>
      </c>
      <c r="D485" s="12" t="s">
        <v>37</v>
      </c>
      <c r="E485" s="13">
        <v>40768.68</v>
      </c>
      <c r="F485" s="13">
        <v>6438.77</v>
      </c>
      <c r="G485" s="13">
        <v>1232.8999999999996</v>
      </c>
      <c r="H485" s="13"/>
      <c r="I485" s="13">
        <v>7671.67</v>
      </c>
      <c r="J485" s="11" t="s">
        <v>583</v>
      </c>
      <c r="K485" s="11" t="s">
        <v>37</v>
      </c>
      <c r="L485" s="11" t="s">
        <v>59</v>
      </c>
      <c r="O485" s="14">
        <f t="shared" si="21"/>
        <v>0</v>
      </c>
      <c r="Q485" s="13">
        <f t="shared" si="22"/>
        <v>1232.8999999999996</v>
      </c>
      <c r="S485" s="13">
        <f t="shared" si="23"/>
        <v>8904.57</v>
      </c>
    </row>
    <row r="486" spans="2:19" ht="12.75" customHeight="1">
      <c r="B486" s="11" t="s">
        <v>584</v>
      </c>
      <c r="C486" s="15" t="s">
        <v>45</v>
      </c>
      <c r="D486" s="12" t="s">
        <v>34</v>
      </c>
      <c r="E486" s="13">
        <v>38982.5</v>
      </c>
      <c r="F486" s="13">
        <v>6907.96</v>
      </c>
      <c r="G486" s="13">
        <v>1178.8699999999999</v>
      </c>
      <c r="H486" s="13"/>
      <c r="I486" s="13">
        <v>8086.83</v>
      </c>
      <c r="J486" s="11" t="s">
        <v>584</v>
      </c>
      <c r="K486" s="11" t="s">
        <v>34</v>
      </c>
      <c r="L486" s="11" t="s">
        <v>45</v>
      </c>
      <c r="O486" s="14">
        <f t="shared" si="21"/>
        <v>0</v>
      </c>
      <c r="Q486" s="13">
        <f t="shared" si="22"/>
        <v>1178.8699999999999</v>
      </c>
      <c r="S486" s="13">
        <f t="shared" si="23"/>
        <v>9265.7000000000007</v>
      </c>
    </row>
    <row r="487" spans="2:19" ht="12.75" customHeight="1">
      <c r="B487" s="11" t="s">
        <v>585</v>
      </c>
      <c r="C487" s="15" t="s">
        <v>45</v>
      </c>
      <c r="D487" s="12" t="s">
        <v>34</v>
      </c>
      <c r="E487" s="13">
        <v>18435.32</v>
      </c>
      <c r="F487" s="13">
        <v>3264.07</v>
      </c>
      <c r="G487" s="13">
        <v>557.57999999999993</v>
      </c>
      <c r="H487" s="13"/>
      <c r="I487" s="13">
        <v>3821.65</v>
      </c>
      <c r="J487" s="11" t="s">
        <v>585</v>
      </c>
      <c r="K487" s="11" t="s">
        <v>34</v>
      </c>
      <c r="L487" s="11" t="s">
        <v>45</v>
      </c>
      <c r="O487" s="14">
        <f t="shared" si="21"/>
        <v>0</v>
      </c>
      <c r="Q487" s="13">
        <f t="shared" si="22"/>
        <v>557.57999999999993</v>
      </c>
      <c r="S487" s="13">
        <f t="shared" si="23"/>
        <v>4379.2299999999996</v>
      </c>
    </row>
    <row r="488" spans="2:19" ht="12.75" customHeight="1">
      <c r="B488" s="11" t="s">
        <v>586</v>
      </c>
      <c r="C488" s="15" t="s">
        <v>66</v>
      </c>
      <c r="D488" s="12" t="s">
        <v>34</v>
      </c>
      <c r="E488" s="13">
        <v>139398.45000000001</v>
      </c>
      <c r="F488" s="13">
        <v>17322.919999999998</v>
      </c>
      <c r="G488" s="13">
        <v>4213.010000000002</v>
      </c>
      <c r="H488" s="13"/>
      <c r="I488" s="13">
        <v>21535.93</v>
      </c>
      <c r="J488" s="11" t="s">
        <v>586</v>
      </c>
      <c r="K488" s="11" t="s">
        <v>34</v>
      </c>
      <c r="L488" s="11" t="s">
        <v>66</v>
      </c>
      <c r="O488" s="14">
        <f t="shared" si="21"/>
        <v>0</v>
      </c>
      <c r="Q488" s="13">
        <f t="shared" si="22"/>
        <v>4213.010000000002</v>
      </c>
      <c r="S488" s="13">
        <f t="shared" si="23"/>
        <v>25748.940000000002</v>
      </c>
    </row>
    <row r="489" spans="2:19" ht="12.75" customHeight="1">
      <c r="B489" s="11" t="s">
        <v>587</v>
      </c>
      <c r="C489" s="15" t="s">
        <v>36</v>
      </c>
      <c r="D489" s="12" t="s">
        <v>37</v>
      </c>
      <c r="E489" s="13">
        <v>46962.62</v>
      </c>
      <c r="F489" s="13">
        <v>5835.99</v>
      </c>
      <c r="G489" s="13">
        <v>1419.3000000000002</v>
      </c>
      <c r="H489" s="13"/>
      <c r="I489" s="13">
        <v>7255.29</v>
      </c>
      <c r="J489" s="11" t="s">
        <v>587</v>
      </c>
      <c r="K489" s="11" t="s">
        <v>37</v>
      </c>
      <c r="L489" s="11" t="s">
        <v>36</v>
      </c>
      <c r="O489" s="14">
        <f t="shared" si="21"/>
        <v>0</v>
      </c>
      <c r="Q489" s="13">
        <f t="shared" si="22"/>
        <v>1419.3000000000002</v>
      </c>
      <c r="S489" s="13">
        <f t="shared" si="23"/>
        <v>8674.59</v>
      </c>
    </row>
    <row r="490" spans="2:19" ht="12.75" customHeight="1">
      <c r="B490" s="11" t="s">
        <v>588</v>
      </c>
      <c r="C490" s="17"/>
      <c r="D490" s="12" t="s">
        <v>40</v>
      </c>
      <c r="E490" s="13">
        <v>146515.34</v>
      </c>
      <c r="F490" s="13"/>
      <c r="G490" s="13">
        <v>22583.68</v>
      </c>
      <c r="H490" s="13"/>
      <c r="I490" s="13">
        <v>22583.68</v>
      </c>
      <c r="J490" s="11" t="s">
        <v>588</v>
      </c>
      <c r="K490" s="11" t="s">
        <v>40</v>
      </c>
      <c r="L490" s="11" t="s">
        <v>39</v>
      </c>
      <c r="O490" s="14">
        <f t="shared" si="21"/>
        <v>0</v>
      </c>
      <c r="Q490" s="13">
        <f>ROUND(E490/33,2)</f>
        <v>4439.8599999999997</v>
      </c>
      <c r="S490" s="13">
        <f t="shared" si="23"/>
        <v>27023.54</v>
      </c>
    </row>
    <row r="491" spans="2:19" ht="12.75" customHeight="1">
      <c r="B491" s="11" t="s">
        <v>589</v>
      </c>
      <c r="C491" s="15" t="s">
        <v>246</v>
      </c>
      <c r="D491" s="12" t="s">
        <v>34</v>
      </c>
      <c r="E491" s="13">
        <v>268535.13</v>
      </c>
      <c r="F491" s="13">
        <v>33215.53</v>
      </c>
      <c r="G491" s="13">
        <v>8118.9500000000044</v>
      </c>
      <c r="H491" s="13"/>
      <c r="I491" s="13">
        <v>41334.480000000003</v>
      </c>
      <c r="J491" s="11" t="s">
        <v>589</v>
      </c>
      <c r="K491" s="11" t="s">
        <v>34</v>
      </c>
      <c r="L491" s="11" t="s">
        <v>246</v>
      </c>
      <c r="O491" s="14">
        <f t="shared" si="21"/>
        <v>0</v>
      </c>
      <c r="Q491" s="13">
        <f t="shared" si="22"/>
        <v>8118.9500000000044</v>
      </c>
      <c r="S491" s="13">
        <f t="shared" si="23"/>
        <v>49453.430000000008</v>
      </c>
    </row>
    <row r="492" spans="2:19" ht="12.75" customHeight="1">
      <c r="B492" s="11" t="s">
        <v>590</v>
      </c>
      <c r="C492" s="15" t="s">
        <v>336</v>
      </c>
      <c r="D492" s="12" t="s">
        <v>37</v>
      </c>
      <c r="E492" s="13">
        <v>125562.11</v>
      </c>
      <c r="F492" s="13">
        <v>15530.94</v>
      </c>
      <c r="G492" s="13">
        <v>3796.26</v>
      </c>
      <c r="H492" s="13"/>
      <c r="I492" s="13">
        <v>19327.2</v>
      </c>
      <c r="J492" s="11" t="s">
        <v>590</v>
      </c>
      <c r="K492" s="11" t="s">
        <v>37</v>
      </c>
      <c r="L492" s="11" t="s">
        <v>336</v>
      </c>
      <c r="O492" s="14">
        <f t="shared" si="21"/>
        <v>0</v>
      </c>
      <c r="Q492" s="13">
        <f t="shared" si="22"/>
        <v>3796.26</v>
      </c>
      <c r="S492" s="13">
        <f t="shared" si="23"/>
        <v>23123.46</v>
      </c>
    </row>
    <row r="493" spans="2:19" ht="12.75" customHeight="1">
      <c r="B493" s="11" t="s">
        <v>591</v>
      </c>
      <c r="C493" s="15" t="s">
        <v>59</v>
      </c>
      <c r="D493" s="12" t="s">
        <v>37</v>
      </c>
      <c r="E493" s="13">
        <v>45047.53</v>
      </c>
      <c r="F493" s="13">
        <v>7768.93</v>
      </c>
      <c r="G493" s="13">
        <v>1361.5200000000004</v>
      </c>
      <c r="H493" s="13"/>
      <c r="I493" s="13">
        <v>9130.4500000000007</v>
      </c>
      <c r="J493" s="11" t="s">
        <v>591</v>
      </c>
      <c r="K493" s="11" t="s">
        <v>37</v>
      </c>
      <c r="L493" s="11" t="s">
        <v>59</v>
      </c>
      <c r="O493" s="14">
        <f t="shared" si="21"/>
        <v>0</v>
      </c>
      <c r="Q493" s="13">
        <f t="shared" si="22"/>
        <v>1361.5200000000004</v>
      </c>
      <c r="S493" s="13">
        <f t="shared" si="23"/>
        <v>10491.970000000001</v>
      </c>
    </row>
    <row r="494" spans="2:19" ht="12.75" customHeight="1">
      <c r="B494" s="11" t="s">
        <v>592</v>
      </c>
      <c r="C494" s="15" t="s">
        <v>45</v>
      </c>
      <c r="D494" s="12" t="s">
        <v>34</v>
      </c>
      <c r="E494" s="13">
        <v>11329.88</v>
      </c>
      <c r="F494" s="13">
        <v>1983.34</v>
      </c>
      <c r="G494" s="13">
        <v>342.39999999999986</v>
      </c>
      <c r="H494" s="13"/>
      <c r="I494" s="13">
        <v>2325.7399999999998</v>
      </c>
      <c r="J494" s="11" t="s">
        <v>592</v>
      </c>
      <c r="K494" s="11" t="s">
        <v>34</v>
      </c>
      <c r="L494" s="11" t="s">
        <v>45</v>
      </c>
      <c r="O494" s="14">
        <f t="shared" si="21"/>
        <v>0</v>
      </c>
      <c r="Q494" s="13">
        <f t="shared" si="22"/>
        <v>342.39999999999986</v>
      </c>
      <c r="S494" s="13">
        <f t="shared" si="23"/>
        <v>2668.1399999999994</v>
      </c>
    </row>
    <row r="495" spans="2:19" ht="12.75" customHeight="1">
      <c r="B495" s="11" t="s">
        <v>593</v>
      </c>
      <c r="C495" s="15" t="s">
        <v>59</v>
      </c>
      <c r="D495" s="12" t="s">
        <v>37</v>
      </c>
      <c r="E495" s="13">
        <v>13881.97</v>
      </c>
      <c r="F495" s="13">
        <v>2430.12</v>
      </c>
      <c r="G495" s="13">
        <v>419.5300000000002</v>
      </c>
      <c r="H495" s="13"/>
      <c r="I495" s="13">
        <v>2849.65</v>
      </c>
      <c r="J495" s="11" t="s">
        <v>593</v>
      </c>
      <c r="K495" s="11" t="s">
        <v>37</v>
      </c>
      <c r="L495" s="11" t="s">
        <v>59</v>
      </c>
      <c r="O495" s="14">
        <f t="shared" si="21"/>
        <v>0</v>
      </c>
      <c r="Q495" s="13">
        <f t="shared" si="22"/>
        <v>419.5300000000002</v>
      </c>
      <c r="S495" s="13">
        <f t="shared" si="23"/>
        <v>3269.1800000000003</v>
      </c>
    </row>
    <row r="496" spans="2:19" ht="12.75" customHeight="1">
      <c r="B496" s="11" t="s">
        <v>594</v>
      </c>
      <c r="C496" s="17"/>
      <c r="D496" s="12" t="s">
        <v>34</v>
      </c>
      <c r="E496" s="13">
        <v>49921.9</v>
      </c>
      <c r="F496" s="13"/>
      <c r="G496" s="13">
        <v>8507.11</v>
      </c>
      <c r="H496" s="13"/>
      <c r="I496" s="13">
        <v>8507.11</v>
      </c>
      <c r="J496" s="11" t="s">
        <v>594</v>
      </c>
      <c r="K496" s="11" t="s">
        <v>34</v>
      </c>
      <c r="L496" s="11" t="s">
        <v>33</v>
      </c>
      <c r="O496" s="14">
        <f t="shared" si="21"/>
        <v>0</v>
      </c>
      <c r="Q496" s="13">
        <f>ROUND(E496/33,2)</f>
        <v>1512.78</v>
      </c>
      <c r="S496" s="13">
        <f t="shared" si="23"/>
        <v>10019.890000000001</v>
      </c>
    </row>
    <row r="497" spans="2:19" ht="12.75" customHeight="1">
      <c r="B497" s="11" t="s">
        <v>595</v>
      </c>
      <c r="C497" s="17"/>
      <c r="D497" s="12" t="s">
        <v>37</v>
      </c>
      <c r="E497" s="13">
        <v>73548.05</v>
      </c>
      <c r="F497" s="13"/>
      <c r="G497" s="13">
        <v>12533.22</v>
      </c>
      <c r="H497" s="13"/>
      <c r="I497" s="13">
        <v>12533.22</v>
      </c>
      <c r="J497" s="11" t="s">
        <v>595</v>
      </c>
      <c r="K497" s="11" t="s">
        <v>37</v>
      </c>
      <c r="L497" s="11" t="s">
        <v>105</v>
      </c>
      <c r="O497" s="14">
        <f t="shared" si="21"/>
        <v>0</v>
      </c>
      <c r="Q497" s="13">
        <f>ROUND(E497/33,2)</f>
        <v>2228.73</v>
      </c>
      <c r="S497" s="13">
        <f t="shared" si="23"/>
        <v>14761.949999999999</v>
      </c>
    </row>
    <row r="498" spans="2:19" ht="12.75" customHeight="1">
      <c r="B498" s="11" t="s">
        <v>596</v>
      </c>
      <c r="C498" s="17"/>
      <c r="D498" s="12" t="s">
        <v>40</v>
      </c>
      <c r="E498" s="13">
        <v>174281.73</v>
      </c>
      <c r="F498" s="13"/>
      <c r="G498" s="13">
        <v>29699.09</v>
      </c>
      <c r="H498" s="13"/>
      <c r="I498" s="13">
        <v>29699.09</v>
      </c>
      <c r="J498" s="11" t="s">
        <v>596</v>
      </c>
      <c r="K498" s="11" t="s">
        <v>40</v>
      </c>
      <c r="L498" s="11" t="s">
        <v>202</v>
      </c>
      <c r="O498" s="14">
        <f t="shared" si="21"/>
        <v>0</v>
      </c>
      <c r="Q498" s="13">
        <f>ROUND(E498/33,2)</f>
        <v>5281.26</v>
      </c>
      <c r="S498" s="13">
        <f t="shared" si="23"/>
        <v>34980.35</v>
      </c>
    </row>
    <row r="499" spans="2:19" ht="12.75" customHeight="1">
      <c r="B499" s="11" t="s">
        <v>597</v>
      </c>
      <c r="C499" s="17"/>
      <c r="D499" s="12" t="s">
        <v>43</v>
      </c>
      <c r="E499" s="13">
        <v>19310.25</v>
      </c>
      <c r="F499" s="13"/>
      <c r="G499" s="13">
        <v>3290.62</v>
      </c>
      <c r="H499" s="13"/>
      <c r="I499" s="13">
        <v>3290.62</v>
      </c>
      <c r="J499" s="11" t="s">
        <v>597</v>
      </c>
      <c r="K499" s="11" t="s">
        <v>43</v>
      </c>
      <c r="L499" s="11" t="s">
        <v>234</v>
      </c>
      <c r="O499" s="14">
        <f t="shared" si="21"/>
        <v>0</v>
      </c>
      <c r="Q499" s="13">
        <f>ROUND(E499/33,2)</f>
        <v>585.16</v>
      </c>
      <c r="S499" s="13">
        <f t="shared" si="23"/>
        <v>3875.7799999999997</v>
      </c>
    </row>
    <row r="500" spans="2:19" ht="12.75" customHeight="1">
      <c r="B500" s="11" t="s">
        <v>598</v>
      </c>
      <c r="C500" s="15" t="s">
        <v>45</v>
      </c>
      <c r="D500" s="12" t="s">
        <v>34</v>
      </c>
      <c r="E500" s="13">
        <v>33408.42</v>
      </c>
      <c r="F500" s="13">
        <v>5712.43</v>
      </c>
      <c r="G500" s="13">
        <v>1010.9799999999996</v>
      </c>
      <c r="H500" s="13"/>
      <c r="I500" s="13">
        <v>6723.41</v>
      </c>
      <c r="J500" s="11" t="s">
        <v>598</v>
      </c>
      <c r="K500" s="11" t="s">
        <v>34</v>
      </c>
      <c r="L500" s="11" t="s">
        <v>45</v>
      </c>
      <c r="O500" s="14">
        <f t="shared" si="21"/>
        <v>0</v>
      </c>
      <c r="Q500" s="13">
        <f t="shared" si="22"/>
        <v>1010.9799999999996</v>
      </c>
      <c r="S500" s="13">
        <f t="shared" si="23"/>
        <v>7734.3899999999994</v>
      </c>
    </row>
    <row r="501" spans="2:19" ht="12.75" customHeight="1">
      <c r="B501" s="11" t="s">
        <v>599</v>
      </c>
      <c r="C501" s="15" t="s">
        <v>45</v>
      </c>
      <c r="D501" s="12" t="s">
        <v>34</v>
      </c>
      <c r="E501" s="13">
        <v>10884.09</v>
      </c>
      <c r="F501" s="13">
        <v>1899.49</v>
      </c>
      <c r="G501" s="13">
        <v>329.1400000000001</v>
      </c>
      <c r="H501" s="13"/>
      <c r="I501" s="13">
        <v>2228.63</v>
      </c>
      <c r="J501" s="11" t="s">
        <v>599</v>
      </c>
      <c r="K501" s="11" t="s">
        <v>34</v>
      </c>
      <c r="L501" s="11" t="s">
        <v>45</v>
      </c>
      <c r="O501" s="14">
        <f t="shared" si="21"/>
        <v>0</v>
      </c>
      <c r="Q501" s="13">
        <f t="shared" si="22"/>
        <v>329.1400000000001</v>
      </c>
      <c r="S501" s="13">
        <f t="shared" si="23"/>
        <v>2557.7700000000004</v>
      </c>
    </row>
    <row r="502" spans="2:19" ht="12.75" customHeight="1">
      <c r="B502" s="11" t="s">
        <v>600</v>
      </c>
      <c r="C502" s="15" t="s">
        <v>45</v>
      </c>
      <c r="D502" s="12" t="s">
        <v>34</v>
      </c>
      <c r="E502" s="13">
        <v>6400.84</v>
      </c>
      <c r="F502" s="13">
        <v>1085.73</v>
      </c>
      <c r="G502" s="13">
        <v>193.46000000000004</v>
      </c>
      <c r="H502" s="13"/>
      <c r="I502" s="13">
        <v>1279.19</v>
      </c>
      <c r="J502" s="11" t="s">
        <v>600</v>
      </c>
      <c r="K502" s="11" t="s">
        <v>34</v>
      </c>
      <c r="L502" s="11" t="s">
        <v>45</v>
      </c>
      <c r="O502" s="14">
        <f t="shared" si="21"/>
        <v>0</v>
      </c>
      <c r="Q502" s="13">
        <f t="shared" si="22"/>
        <v>193.46000000000004</v>
      </c>
      <c r="S502" s="13">
        <f t="shared" si="23"/>
        <v>1472.65</v>
      </c>
    </row>
    <row r="503" spans="2:19" ht="12.75" customHeight="1">
      <c r="B503" s="11" t="s">
        <v>601</v>
      </c>
      <c r="C503" s="15" t="s">
        <v>246</v>
      </c>
      <c r="D503" s="12" t="s">
        <v>34</v>
      </c>
      <c r="E503" s="13">
        <v>220867.06</v>
      </c>
      <c r="F503" s="13">
        <v>21546.560000000001</v>
      </c>
      <c r="G503" s="13">
        <v>6676.0799999999981</v>
      </c>
      <c r="H503" s="13"/>
      <c r="I503" s="13">
        <v>28222.639999999999</v>
      </c>
      <c r="J503" s="11" t="s">
        <v>601</v>
      </c>
      <c r="K503" s="11" t="s">
        <v>34</v>
      </c>
      <c r="L503" s="11" t="s">
        <v>246</v>
      </c>
      <c r="O503" s="14" t="e">
        <f t="shared" si="21"/>
        <v>#VALUE!</v>
      </c>
      <c r="Q503" s="13">
        <f t="shared" si="22"/>
        <v>6676.0799999999981</v>
      </c>
      <c r="S503" s="13">
        <f t="shared" si="23"/>
        <v>34898.720000000001</v>
      </c>
    </row>
    <row r="504" spans="2:19" ht="12.75" customHeight="1">
      <c r="B504" s="11" t="s">
        <v>602</v>
      </c>
      <c r="C504" s="15" t="s">
        <v>336</v>
      </c>
      <c r="D504" s="12" t="s">
        <v>37</v>
      </c>
      <c r="E504" s="13">
        <v>42725.68</v>
      </c>
      <c r="F504" s="13">
        <v>4167.99</v>
      </c>
      <c r="G504" s="13">
        <v>1291.4000000000005</v>
      </c>
      <c r="H504" s="13"/>
      <c r="I504" s="13">
        <v>5459.39</v>
      </c>
      <c r="J504" s="11" t="s">
        <v>602</v>
      </c>
      <c r="K504" s="11" t="s">
        <v>37</v>
      </c>
      <c r="L504" s="11" t="s">
        <v>336</v>
      </c>
      <c r="O504" s="14" t="e">
        <f t="shared" si="21"/>
        <v>#VALUE!</v>
      </c>
      <c r="Q504" s="13">
        <f t="shared" si="22"/>
        <v>1291.4000000000005</v>
      </c>
      <c r="S504" s="13">
        <f t="shared" si="23"/>
        <v>6750.7900000000009</v>
      </c>
    </row>
    <row r="505" spans="2:19" ht="12.75" customHeight="1">
      <c r="B505" s="11" t="s">
        <v>603</v>
      </c>
      <c r="C505" s="15" t="s">
        <v>33</v>
      </c>
      <c r="D505" s="12" t="s">
        <v>34</v>
      </c>
      <c r="E505" s="13">
        <v>5770.99</v>
      </c>
      <c r="F505" s="13">
        <v>751.38</v>
      </c>
      <c r="G505" s="13">
        <v>174.38</v>
      </c>
      <c r="H505" s="13"/>
      <c r="I505" s="13">
        <v>925.76</v>
      </c>
      <c r="J505" s="11" t="s">
        <v>603</v>
      </c>
      <c r="K505" s="11" t="s">
        <v>34</v>
      </c>
      <c r="L505" s="11" t="s">
        <v>33</v>
      </c>
      <c r="O505" s="14">
        <f t="shared" si="21"/>
        <v>0</v>
      </c>
      <c r="Q505" s="13">
        <f t="shared" si="22"/>
        <v>174.38</v>
      </c>
      <c r="S505" s="13">
        <f t="shared" si="23"/>
        <v>1100.1399999999999</v>
      </c>
    </row>
    <row r="506" spans="2:19" ht="12.75" customHeight="1">
      <c r="B506" s="11" t="s">
        <v>604</v>
      </c>
      <c r="C506" s="15" t="s">
        <v>36</v>
      </c>
      <c r="D506" s="12" t="s">
        <v>37</v>
      </c>
      <c r="E506" s="13">
        <v>329088.74</v>
      </c>
      <c r="F506" s="13">
        <v>42850.75</v>
      </c>
      <c r="G506" s="13">
        <v>9947.82</v>
      </c>
      <c r="H506" s="13"/>
      <c r="I506" s="13">
        <v>52798.57</v>
      </c>
      <c r="J506" s="11" t="s">
        <v>604</v>
      </c>
      <c r="K506" s="11" t="s">
        <v>37</v>
      </c>
      <c r="L506" s="11" t="s">
        <v>36</v>
      </c>
      <c r="O506" s="14">
        <f t="shared" si="21"/>
        <v>0</v>
      </c>
      <c r="Q506" s="13">
        <f t="shared" si="22"/>
        <v>9947.82</v>
      </c>
      <c r="S506" s="13">
        <f t="shared" si="23"/>
        <v>62746.39</v>
      </c>
    </row>
    <row r="507" spans="2:19" ht="12.75" customHeight="1">
      <c r="B507" s="11" t="s">
        <v>605</v>
      </c>
      <c r="C507" s="15" t="s">
        <v>234</v>
      </c>
      <c r="D507" s="12" t="s">
        <v>43</v>
      </c>
      <c r="E507" s="13">
        <v>52223.87</v>
      </c>
      <c r="F507" s="13">
        <v>6800.04</v>
      </c>
      <c r="G507" s="13">
        <v>1578.5899999999992</v>
      </c>
      <c r="H507" s="13"/>
      <c r="I507" s="13">
        <v>8378.6299999999992</v>
      </c>
      <c r="J507" s="11" t="s">
        <v>605</v>
      </c>
      <c r="K507" s="11" t="s">
        <v>43</v>
      </c>
      <c r="L507" s="11" t="s">
        <v>234</v>
      </c>
      <c r="O507" s="14">
        <f t="shared" si="21"/>
        <v>0</v>
      </c>
      <c r="Q507" s="13">
        <f t="shared" si="22"/>
        <v>1578.5899999999992</v>
      </c>
      <c r="S507" s="13">
        <f t="shared" si="23"/>
        <v>9957.2199999999975</v>
      </c>
    </row>
    <row r="508" spans="2:19" ht="12.75" customHeight="1">
      <c r="B508" s="11" t="s">
        <v>606</v>
      </c>
      <c r="C508" s="15" t="s">
        <v>45</v>
      </c>
      <c r="D508" s="12" t="s">
        <v>34</v>
      </c>
      <c r="E508" s="13">
        <v>14668.73</v>
      </c>
      <c r="F508" s="13">
        <v>2172.67</v>
      </c>
      <c r="G508" s="13">
        <v>443.52999999999975</v>
      </c>
      <c r="H508" s="13"/>
      <c r="I508" s="13">
        <v>2616.1999999999998</v>
      </c>
      <c r="J508" s="11" t="s">
        <v>606</v>
      </c>
      <c r="K508" s="11" t="s">
        <v>34</v>
      </c>
      <c r="L508" s="11" t="s">
        <v>45</v>
      </c>
      <c r="O508" s="14">
        <f t="shared" si="21"/>
        <v>0</v>
      </c>
      <c r="Q508" s="13">
        <f t="shared" si="22"/>
        <v>443.52999999999975</v>
      </c>
      <c r="S508" s="13">
        <f t="shared" si="23"/>
        <v>3059.7299999999996</v>
      </c>
    </row>
    <row r="509" spans="2:19" ht="12.75" customHeight="1">
      <c r="B509" s="11" t="s">
        <v>607</v>
      </c>
      <c r="C509" s="15" t="s">
        <v>45</v>
      </c>
      <c r="D509" s="12" t="s">
        <v>34</v>
      </c>
      <c r="E509" s="13">
        <v>12431.11</v>
      </c>
      <c r="F509" s="13">
        <v>2113.0500000000002</v>
      </c>
      <c r="G509" s="13">
        <v>375.69999999999982</v>
      </c>
      <c r="H509" s="13"/>
      <c r="I509" s="13">
        <v>2488.75</v>
      </c>
      <c r="J509" s="11" t="s">
        <v>607</v>
      </c>
      <c r="K509" s="11" t="s">
        <v>34</v>
      </c>
      <c r="L509" s="11" t="s">
        <v>45</v>
      </c>
      <c r="O509" s="14">
        <f t="shared" si="21"/>
        <v>0</v>
      </c>
      <c r="Q509" s="13">
        <f t="shared" si="22"/>
        <v>375.69999999999982</v>
      </c>
      <c r="S509" s="13">
        <f t="shared" si="23"/>
        <v>2864.45</v>
      </c>
    </row>
    <row r="510" spans="2:19" ht="12.75" customHeight="1">
      <c r="B510" s="11" t="s">
        <v>608</v>
      </c>
      <c r="C510" s="15" t="s">
        <v>49</v>
      </c>
      <c r="D510" s="12" t="s">
        <v>40</v>
      </c>
      <c r="E510" s="13">
        <v>26796.36</v>
      </c>
      <c r="F510" s="13">
        <v>4555.1099999999997</v>
      </c>
      <c r="G510" s="13">
        <v>809.92000000000007</v>
      </c>
      <c r="H510" s="13"/>
      <c r="I510" s="13">
        <v>5365.03</v>
      </c>
      <c r="J510" s="11" t="s">
        <v>608</v>
      </c>
      <c r="K510" s="11" t="s">
        <v>40</v>
      </c>
      <c r="L510" s="11" t="s">
        <v>49</v>
      </c>
      <c r="O510" s="14">
        <f t="shared" si="21"/>
        <v>0</v>
      </c>
      <c r="Q510" s="13">
        <f t="shared" si="22"/>
        <v>809.92000000000007</v>
      </c>
      <c r="S510" s="13">
        <f t="shared" si="23"/>
        <v>6174.95</v>
      </c>
    </row>
    <row r="511" spans="2:19" ht="12.75" customHeight="1">
      <c r="B511" s="11" t="s">
        <v>609</v>
      </c>
      <c r="C511" s="15" t="s">
        <v>45</v>
      </c>
      <c r="D511" s="12" t="s">
        <v>34</v>
      </c>
      <c r="E511" s="13">
        <v>7470.36</v>
      </c>
      <c r="F511" s="13">
        <v>1295.1400000000001</v>
      </c>
      <c r="G511" s="13">
        <v>226.01999999999998</v>
      </c>
      <c r="H511" s="13"/>
      <c r="I511" s="13">
        <v>1521.16</v>
      </c>
      <c r="J511" s="11" t="s">
        <v>609</v>
      </c>
      <c r="K511" s="11" t="s">
        <v>34</v>
      </c>
      <c r="L511" s="11" t="s">
        <v>45</v>
      </c>
      <c r="O511" s="14">
        <f t="shared" si="21"/>
        <v>0</v>
      </c>
      <c r="Q511" s="13">
        <f t="shared" si="22"/>
        <v>226.01999999999998</v>
      </c>
      <c r="S511" s="13">
        <f t="shared" si="23"/>
        <v>1747.18</v>
      </c>
    </row>
    <row r="512" spans="2:19" ht="12.75" customHeight="1">
      <c r="B512" s="11" t="s">
        <v>610</v>
      </c>
      <c r="C512" s="15" t="s">
        <v>45</v>
      </c>
      <c r="D512" s="12" t="s">
        <v>34</v>
      </c>
      <c r="E512" s="13">
        <v>9963.99</v>
      </c>
      <c r="F512" s="13">
        <v>1717.56</v>
      </c>
      <c r="G512" s="13">
        <v>301.12000000000012</v>
      </c>
      <c r="H512" s="13"/>
      <c r="I512" s="13">
        <v>2018.68</v>
      </c>
      <c r="J512" s="11" t="s">
        <v>610</v>
      </c>
      <c r="K512" s="11" t="s">
        <v>34</v>
      </c>
      <c r="L512" s="11" t="s">
        <v>45</v>
      </c>
      <c r="O512" s="14">
        <f t="shared" si="21"/>
        <v>0</v>
      </c>
      <c r="Q512" s="13">
        <f t="shared" si="22"/>
        <v>301.12000000000012</v>
      </c>
      <c r="S512" s="13">
        <f t="shared" si="23"/>
        <v>2319.8000000000002</v>
      </c>
    </row>
    <row r="513" spans="2:19" ht="12.75" customHeight="1">
      <c r="B513" s="11" t="s">
        <v>611</v>
      </c>
      <c r="C513" s="15" t="s">
        <v>45</v>
      </c>
      <c r="D513" s="12" t="s">
        <v>34</v>
      </c>
      <c r="E513" s="13">
        <v>6000.99</v>
      </c>
      <c r="F513" s="13">
        <v>1047.6099999999999</v>
      </c>
      <c r="G513" s="13">
        <v>181.44000000000005</v>
      </c>
      <c r="H513" s="13"/>
      <c r="I513" s="13">
        <v>1229.05</v>
      </c>
      <c r="J513" s="11" t="s">
        <v>611</v>
      </c>
      <c r="K513" s="11" t="s">
        <v>34</v>
      </c>
      <c r="L513" s="11" t="s">
        <v>45</v>
      </c>
      <c r="O513" s="14">
        <f t="shared" si="21"/>
        <v>0</v>
      </c>
      <c r="Q513" s="13">
        <f t="shared" si="22"/>
        <v>181.44000000000005</v>
      </c>
      <c r="S513" s="13">
        <f t="shared" si="23"/>
        <v>1410.49</v>
      </c>
    </row>
    <row r="514" spans="2:19" ht="12.75" customHeight="1">
      <c r="B514" s="11" t="s">
        <v>612</v>
      </c>
      <c r="C514" s="15" t="s">
        <v>477</v>
      </c>
      <c r="D514" s="12" t="s">
        <v>37</v>
      </c>
      <c r="E514" s="13">
        <v>27147.26</v>
      </c>
      <c r="F514" s="13">
        <v>4457.0600000000004</v>
      </c>
      <c r="G514" s="13">
        <v>821</v>
      </c>
      <c r="H514" s="13"/>
      <c r="I514" s="13">
        <v>5278.06</v>
      </c>
      <c r="J514" s="11" t="s">
        <v>612</v>
      </c>
      <c r="K514" s="11" t="s">
        <v>37</v>
      </c>
      <c r="L514" s="11" t="s">
        <v>477</v>
      </c>
      <c r="O514" s="14">
        <f t="shared" si="21"/>
        <v>0</v>
      </c>
      <c r="Q514" s="13">
        <f t="shared" si="22"/>
        <v>821</v>
      </c>
      <c r="S514" s="13">
        <f t="shared" si="23"/>
        <v>6099.06</v>
      </c>
    </row>
    <row r="515" spans="2:19" ht="12.75" customHeight="1">
      <c r="B515" s="11" t="s">
        <v>613</v>
      </c>
      <c r="C515" s="15" t="s">
        <v>614</v>
      </c>
      <c r="D515" s="12" t="s">
        <v>37</v>
      </c>
      <c r="E515" s="13">
        <v>6518.56</v>
      </c>
      <c r="F515" s="13">
        <v>1112.93</v>
      </c>
      <c r="G515" s="13">
        <v>197.09999999999991</v>
      </c>
      <c r="H515" s="13"/>
      <c r="I515" s="13">
        <v>1310.03</v>
      </c>
      <c r="J515" s="11" t="s">
        <v>613</v>
      </c>
      <c r="K515" s="11" t="s">
        <v>37</v>
      </c>
      <c r="L515" s="11" t="s">
        <v>614</v>
      </c>
      <c r="O515" s="14">
        <f t="shared" ref="O515:O574" si="24">SUM(B515-J515)</f>
        <v>0</v>
      </c>
      <c r="Q515" s="13">
        <f t="shared" ref="Q515:Q578" si="25">G515</f>
        <v>197.09999999999991</v>
      </c>
      <c r="S515" s="13">
        <f t="shared" ref="S515:S578" si="26">I515+Q515</f>
        <v>1507.1299999999999</v>
      </c>
    </row>
    <row r="516" spans="2:19" ht="12.75" customHeight="1">
      <c r="B516" s="11" t="s">
        <v>615</v>
      </c>
      <c r="C516" s="15" t="s">
        <v>45</v>
      </c>
      <c r="D516" s="12" t="s">
        <v>34</v>
      </c>
      <c r="E516" s="13">
        <v>7835.32</v>
      </c>
      <c r="F516" s="13">
        <v>1331.8</v>
      </c>
      <c r="G516" s="13">
        <v>236.77999999999997</v>
      </c>
      <c r="H516" s="13"/>
      <c r="I516" s="13">
        <v>1568.58</v>
      </c>
      <c r="J516" s="11" t="s">
        <v>615</v>
      </c>
      <c r="K516" s="11" t="s">
        <v>34</v>
      </c>
      <c r="L516" s="11" t="s">
        <v>45</v>
      </c>
      <c r="O516" s="14">
        <f t="shared" si="24"/>
        <v>0</v>
      </c>
      <c r="Q516" s="13">
        <f t="shared" si="25"/>
        <v>236.77999999999997</v>
      </c>
      <c r="S516" s="13">
        <f t="shared" si="26"/>
        <v>1805.36</v>
      </c>
    </row>
    <row r="517" spans="2:19" ht="12.75" customHeight="1">
      <c r="B517" s="11" t="s">
        <v>616</v>
      </c>
      <c r="C517" s="15" t="s">
        <v>45</v>
      </c>
      <c r="D517" s="12" t="s">
        <v>34</v>
      </c>
      <c r="E517" s="13">
        <v>8579.19</v>
      </c>
      <c r="F517" s="13">
        <v>1473.52</v>
      </c>
      <c r="G517" s="13">
        <v>259.47000000000003</v>
      </c>
      <c r="H517" s="13"/>
      <c r="I517" s="13">
        <v>1732.99</v>
      </c>
      <c r="J517" s="11" t="s">
        <v>616</v>
      </c>
      <c r="K517" s="11" t="s">
        <v>34</v>
      </c>
      <c r="L517" s="11" t="s">
        <v>45</v>
      </c>
      <c r="O517" s="14">
        <f t="shared" si="24"/>
        <v>0</v>
      </c>
      <c r="Q517" s="13">
        <f t="shared" si="25"/>
        <v>259.47000000000003</v>
      </c>
      <c r="S517" s="13">
        <f t="shared" si="26"/>
        <v>1992.46</v>
      </c>
    </row>
    <row r="518" spans="2:19" ht="12.75" customHeight="1">
      <c r="B518" s="11" t="s">
        <v>617</v>
      </c>
      <c r="C518" s="15" t="s">
        <v>45</v>
      </c>
      <c r="D518" s="12" t="s">
        <v>34</v>
      </c>
      <c r="E518" s="13">
        <v>5747.06</v>
      </c>
      <c r="F518" s="13">
        <v>989.44</v>
      </c>
      <c r="G518" s="13">
        <v>173.71000000000004</v>
      </c>
      <c r="H518" s="13"/>
      <c r="I518" s="13">
        <v>1163.1500000000001</v>
      </c>
      <c r="J518" s="11" t="s">
        <v>617</v>
      </c>
      <c r="K518" s="11" t="s">
        <v>34</v>
      </c>
      <c r="L518" s="11" t="s">
        <v>45</v>
      </c>
      <c r="O518" s="14">
        <f t="shared" si="24"/>
        <v>0</v>
      </c>
      <c r="Q518" s="13">
        <f t="shared" si="25"/>
        <v>173.71000000000004</v>
      </c>
      <c r="S518" s="13">
        <f t="shared" si="26"/>
        <v>1336.8600000000001</v>
      </c>
    </row>
    <row r="519" spans="2:19" ht="12.75" customHeight="1">
      <c r="B519" s="11" t="s">
        <v>618</v>
      </c>
      <c r="C519" s="15" t="s">
        <v>45</v>
      </c>
      <c r="D519" s="12" t="s">
        <v>34</v>
      </c>
      <c r="E519" s="13">
        <v>16277.97</v>
      </c>
      <c r="F519" s="13">
        <v>2746.02</v>
      </c>
      <c r="G519" s="13">
        <v>492.32999999999993</v>
      </c>
      <c r="H519" s="13"/>
      <c r="I519" s="13">
        <v>3238.35</v>
      </c>
      <c r="J519" s="11" t="s">
        <v>618</v>
      </c>
      <c r="K519" s="11" t="s">
        <v>34</v>
      </c>
      <c r="L519" s="11" t="s">
        <v>45</v>
      </c>
      <c r="O519" s="14">
        <f t="shared" si="24"/>
        <v>0</v>
      </c>
      <c r="Q519" s="13">
        <f t="shared" si="25"/>
        <v>492.32999999999993</v>
      </c>
      <c r="S519" s="13">
        <f t="shared" si="26"/>
        <v>3730.68</v>
      </c>
    </row>
    <row r="520" spans="2:19" ht="12.75" customHeight="1">
      <c r="B520" s="11" t="s">
        <v>619</v>
      </c>
      <c r="C520" s="15" t="s">
        <v>45</v>
      </c>
      <c r="D520" s="12" t="s">
        <v>34</v>
      </c>
      <c r="E520" s="13">
        <v>9979.49</v>
      </c>
      <c r="F520" s="13">
        <v>1704</v>
      </c>
      <c r="G520" s="13">
        <v>301.77999999999997</v>
      </c>
      <c r="H520" s="13"/>
      <c r="I520" s="13">
        <v>2005.78</v>
      </c>
      <c r="J520" s="11" t="s">
        <v>619</v>
      </c>
      <c r="K520" s="11" t="s">
        <v>34</v>
      </c>
      <c r="L520" s="11" t="s">
        <v>45</v>
      </c>
      <c r="O520" s="14">
        <f t="shared" si="24"/>
        <v>0</v>
      </c>
      <c r="Q520" s="13">
        <f t="shared" si="25"/>
        <v>301.77999999999997</v>
      </c>
      <c r="S520" s="13">
        <f t="shared" si="26"/>
        <v>2307.56</v>
      </c>
    </row>
    <row r="521" spans="2:19" ht="12.75" customHeight="1">
      <c r="B521" s="11" t="s">
        <v>620</v>
      </c>
      <c r="C521" s="15" t="s">
        <v>45</v>
      </c>
      <c r="D521" s="12" t="s">
        <v>34</v>
      </c>
      <c r="E521" s="13">
        <v>16764.59</v>
      </c>
      <c r="F521" s="13">
        <v>2637.8</v>
      </c>
      <c r="G521" s="13">
        <v>506.89999999999964</v>
      </c>
      <c r="H521" s="13"/>
      <c r="I521" s="13">
        <v>3144.7</v>
      </c>
      <c r="J521" s="11" t="s">
        <v>620</v>
      </c>
      <c r="K521" s="11" t="s">
        <v>34</v>
      </c>
      <c r="L521" s="11" t="s">
        <v>45</v>
      </c>
      <c r="O521" s="14">
        <f t="shared" si="24"/>
        <v>0</v>
      </c>
      <c r="Q521" s="13">
        <f t="shared" si="25"/>
        <v>506.89999999999964</v>
      </c>
      <c r="S521" s="13">
        <f t="shared" si="26"/>
        <v>3651.5999999999995</v>
      </c>
    </row>
    <row r="522" spans="2:19" ht="12.75" customHeight="1">
      <c r="B522" s="11" t="s">
        <v>621</v>
      </c>
      <c r="C522" s="15" t="s">
        <v>450</v>
      </c>
      <c r="D522" s="12" t="s">
        <v>34</v>
      </c>
      <c r="E522" s="13">
        <v>37284.58</v>
      </c>
      <c r="F522" s="13">
        <v>6344.33</v>
      </c>
      <c r="G522" s="13">
        <v>1126.71</v>
      </c>
      <c r="H522" s="13"/>
      <c r="I522" s="13">
        <v>7471.04</v>
      </c>
      <c r="J522" s="11" t="s">
        <v>621</v>
      </c>
      <c r="K522" s="11" t="s">
        <v>34</v>
      </c>
      <c r="L522" s="11" t="s">
        <v>450</v>
      </c>
      <c r="O522" s="14">
        <f t="shared" si="24"/>
        <v>0</v>
      </c>
      <c r="Q522" s="13">
        <f t="shared" si="25"/>
        <v>1126.71</v>
      </c>
      <c r="S522" s="13">
        <f t="shared" si="26"/>
        <v>8597.75</v>
      </c>
    </row>
    <row r="523" spans="2:19" ht="12.75" customHeight="1">
      <c r="B523" s="11" t="s">
        <v>622</v>
      </c>
      <c r="C523" s="15" t="s">
        <v>45</v>
      </c>
      <c r="D523" s="12" t="s">
        <v>34</v>
      </c>
      <c r="E523" s="13">
        <v>12335.26</v>
      </c>
      <c r="F523" s="13">
        <v>2082.87</v>
      </c>
      <c r="G523" s="13">
        <v>373.02</v>
      </c>
      <c r="H523" s="13"/>
      <c r="I523" s="13">
        <v>2455.89</v>
      </c>
      <c r="J523" s="11" t="s">
        <v>622</v>
      </c>
      <c r="K523" s="11" t="s">
        <v>34</v>
      </c>
      <c r="L523" s="11" t="s">
        <v>45</v>
      </c>
      <c r="O523" s="14">
        <f t="shared" si="24"/>
        <v>0</v>
      </c>
      <c r="Q523" s="13">
        <f t="shared" si="25"/>
        <v>373.02</v>
      </c>
      <c r="S523" s="13">
        <f t="shared" si="26"/>
        <v>2828.91</v>
      </c>
    </row>
    <row r="524" spans="2:19" ht="12.75" customHeight="1">
      <c r="B524" s="11" t="s">
        <v>623</v>
      </c>
      <c r="C524" s="15" t="s">
        <v>49</v>
      </c>
      <c r="D524" s="12" t="s">
        <v>40</v>
      </c>
      <c r="E524" s="13">
        <v>11775.95</v>
      </c>
      <c r="F524" s="13">
        <v>1996.61</v>
      </c>
      <c r="G524" s="13">
        <v>355.98000000000025</v>
      </c>
      <c r="H524" s="13"/>
      <c r="I524" s="13">
        <v>2352.59</v>
      </c>
      <c r="J524" s="11" t="s">
        <v>623</v>
      </c>
      <c r="K524" s="11" t="s">
        <v>40</v>
      </c>
      <c r="L524" s="11" t="s">
        <v>49</v>
      </c>
      <c r="O524" s="14">
        <f t="shared" si="24"/>
        <v>0</v>
      </c>
      <c r="Q524" s="13">
        <f t="shared" si="25"/>
        <v>355.98000000000025</v>
      </c>
      <c r="S524" s="13">
        <f t="shared" si="26"/>
        <v>2708.5700000000006</v>
      </c>
    </row>
    <row r="525" spans="2:19" ht="12.75" customHeight="1">
      <c r="B525" s="11" t="s">
        <v>624</v>
      </c>
      <c r="C525" s="15" t="s">
        <v>45</v>
      </c>
      <c r="D525" s="12" t="s">
        <v>34</v>
      </c>
      <c r="E525" s="13">
        <v>67327.7</v>
      </c>
      <c r="F525" s="13">
        <v>11070.46</v>
      </c>
      <c r="G525" s="13">
        <v>2035.6500000000015</v>
      </c>
      <c r="H525" s="13"/>
      <c r="I525" s="13">
        <v>13106.11</v>
      </c>
      <c r="J525" s="11" t="s">
        <v>624</v>
      </c>
      <c r="K525" s="11" t="s">
        <v>34</v>
      </c>
      <c r="L525" s="11" t="s">
        <v>45</v>
      </c>
      <c r="O525" s="14">
        <f t="shared" si="24"/>
        <v>0</v>
      </c>
      <c r="Q525" s="13">
        <f t="shared" si="25"/>
        <v>2035.6500000000015</v>
      </c>
      <c r="S525" s="13">
        <f t="shared" si="26"/>
        <v>15141.760000000002</v>
      </c>
    </row>
    <row r="526" spans="2:19" ht="12.75" customHeight="1">
      <c r="B526" s="11" t="s">
        <v>625</v>
      </c>
      <c r="C526" s="15" t="s">
        <v>49</v>
      </c>
      <c r="D526" s="12" t="s">
        <v>40</v>
      </c>
      <c r="E526" s="13">
        <v>54109.82</v>
      </c>
      <c r="F526" s="13">
        <v>7934.34</v>
      </c>
      <c r="G526" s="13">
        <v>1636.4400000000005</v>
      </c>
      <c r="H526" s="13"/>
      <c r="I526" s="13">
        <v>9570.7800000000007</v>
      </c>
      <c r="J526" s="11" t="s">
        <v>625</v>
      </c>
      <c r="K526" s="11" t="s">
        <v>40</v>
      </c>
      <c r="L526" s="11" t="s">
        <v>49</v>
      </c>
      <c r="O526" s="14">
        <f t="shared" si="24"/>
        <v>0</v>
      </c>
      <c r="Q526" s="13">
        <f t="shared" si="25"/>
        <v>1636.4400000000005</v>
      </c>
      <c r="S526" s="13">
        <f t="shared" si="26"/>
        <v>11207.220000000001</v>
      </c>
    </row>
    <row r="527" spans="2:19" ht="12.75" customHeight="1">
      <c r="B527" s="11" t="s">
        <v>626</v>
      </c>
      <c r="C527" s="15" t="s">
        <v>246</v>
      </c>
      <c r="D527" s="12" t="s">
        <v>34</v>
      </c>
      <c r="E527" s="13">
        <v>30711.32</v>
      </c>
      <c r="F527" s="13">
        <v>4994.33</v>
      </c>
      <c r="G527" s="13">
        <v>928.55000000000018</v>
      </c>
      <c r="H527" s="13"/>
      <c r="I527" s="13">
        <v>5922.88</v>
      </c>
      <c r="J527" s="11" t="s">
        <v>626</v>
      </c>
      <c r="K527" s="11" t="s">
        <v>34</v>
      </c>
      <c r="L527" s="11" t="s">
        <v>246</v>
      </c>
      <c r="O527" s="14">
        <f t="shared" si="24"/>
        <v>0</v>
      </c>
      <c r="Q527" s="13">
        <f t="shared" si="25"/>
        <v>928.55000000000018</v>
      </c>
      <c r="S527" s="13">
        <f t="shared" si="26"/>
        <v>6851.43</v>
      </c>
    </row>
    <row r="528" spans="2:19" ht="12.75" customHeight="1">
      <c r="B528" s="11" t="s">
        <v>627</v>
      </c>
      <c r="C528" s="15" t="s">
        <v>477</v>
      </c>
      <c r="D528" s="12" t="s">
        <v>34</v>
      </c>
      <c r="E528" s="13">
        <v>27370.400000000001</v>
      </c>
      <c r="F528" s="13">
        <v>4590.38</v>
      </c>
      <c r="G528" s="13">
        <v>827.31999999999971</v>
      </c>
      <c r="H528" s="13"/>
      <c r="I528" s="13">
        <v>5417.7</v>
      </c>
      <c r="J528" s="11" t="s">
        <v>627</v>
      </c>
      <c r="K528" s="11" t="s">
        <v>34</v>
      </c>
      <c r="L528" s="11" t="s">
        <v>477</v>
      </c>
      <c r="O528" s="14">
        <f t="shared" si="24"/>
        <v>0</v>
      </c>
      <c r="Q528" s="13">
        <f t="shared" si="25"/>
        <v>827.31999999999971</v>
      </c>
      <c r="S528" s="13">
        <f t="shared" si="26"/>
        <v>6245.0199999999995</v>
      </c>
    </row>
    <row r="529" spans="2:19" ht="12.75" customHeight="1">
      <c r="B529" s="11" t="s">
        <v>628</v>
      </c>
      <c r="C529" s="15" t="s">
        <v>45</v>
      </c>
      <c r="D529" s="12" t="s">
        <v>34</v>
      </c>
      <c r="E529" s="13">
        <v>16491.62</v>
      </c>
      <c r="F529" s="13">
        <v>2727.38</v>
      </c>
      <c r="G529" s="13">
        <v>498.67999999999984</v>
      </c>
      <c r="H529" s="13"/>
      <c r="I529" s="13">
        <v>3226.06</v>
      </c>
      <c r="J529" s="11" t="s">
        <v>628</v>
      </c>
      <c r="K529" s="11" t="s">
        <v>34</v>
      </c>
      <c r="L529" s="11" t="s">
        <v>45</v>
      </c>
      <c r="O529" s="14">
        <f t="shared" si="24"/>
        <v>0</v>
      </c>
      <c r="Q529" s="13">
        <f t="shared" si="25"/>
        <v>498.67999999999984</v>
      </c>
      <c r="S529" s="13">
        <f t="shared" si="26"/>
        <v>3724.74</v>
      </c>
    </row>
    <row r="530" spans="2:19" ht="12.75" customHeight="1">
      <c r="B530" s="11" t="s">
        <v>629</v>
      </c>
      <c r="C530" s="15" t="s">
        <v>59</v>
      </c>
      <c r="D530" s="12" t="s">
        <v>37</v>
      </c>
      <c r="E530" s="13">
        <v>10825.8</v>
      </c>
      <c r="F530" s="13">
        <v>1790.28</v>
      </c>
      <c r="G530" s="13">
        <v>327.33000000000015</v>
      </c>
      <c r="H530" s="13"/>
      <c r="I530" s="13">
        <v>2117.61</v>
      </c>
      <c r="J530" s="11" t="s">
        <v>629</v>
      </c>
      <c r="K530" s="11" t="s">
        <v>37</v>
      </c>
      <c r="L530" s="11" t="s">
        <v>59</v>
      </c>
      <c r="O530" s="14">
        <f t="shared" si="24"/>
        <v>0</v>
      </c>
      <c r="Q530" s="13">
        <f t="shared" si="25"/>
        <v>327.33000000000015</v>
      </c>
      <c r="S530" s="13">
        <f t="shared" si="26"/>
        <v>2444.9400000000005</v>
      </c>
    </row>
    <row r="531" spans="2:19" ht="12.75" customHeight="1">
      <c r="B531" s="11" t="s">
        <v>630</v>
      </c>
      <c r="C531" s="15" t="s">
        <v>45</v>
      </c>
      <c r="D531" s="12" t="s">
        <v>34</v>
      </c>
      <c r="E531" s="13">
        <v>37941.67</v>
      </c>
      <c r="F531" s="13">
        <v>5414.52</v>
      </c>
      <c r="G531" s="13">
        <v>1147.3999999999996</v>
      </c>
      <c r="H531" s="13"/>
      <c r="I531" s="13">
        <v>6561.92</v>
      </c>
      <c r="J531" s="11" t="s">
        <v>630</v>
      </c>
      <c r="K531" s="11" t="s">
        <v>34</v>
      </c>
      <c r="L531" s="11" t="s">
        <v>45</v>
      </c>
      <c r="O531" s="14">
        <f t="shared" si="24"/>
        <v>0</v>
      </c>
      <c r="Q531" s="13">
        <f t="shared" si="25"/>
        <v>1147.3999999999996</v>
      </c>
      <c r="S531" s="13">
        <f t="shared" si="26"/>
        <v>7709.32</v>
      </c>
    </row>
    <row r="532" spans="2:19" ht="12.75" customHeight="1">
      <c r="B532" s="11" t="s">
        <v>631</v>
      </c>
      <c r="C532" s="15" t="s">
        <v>61</v>
      </c>
      <c r="D532" s="12" t="s">
        <v>37</v>
      </c>
      <c r="E532" s="13">
        <v>14359.37</v>
      </c>
      <c r="F532" s="13">
        <v>2049.0500000000002</v>
      </c>
      <c r="G532" s="13">
        <v>434.23</v>
      </c>
      <c r="H532" s="13"/>
      <c r="I532" s="13">
        <v>2483.2800000000002</v>
      </c>
      <c r="J532" s="11" t="s">
        <v>631</v>
      </c>
      <c r="K532" s="11" t="s">
        <v>37</v>
      </c>
      <c r="L532" s="11" t="s">
        <v>61</v>
      </c>
      <c r="O532" s="14">
        <f t="shared" si="24"/>
        <v>0</v>
      </c>
      <c r="Q532" s="13">
        <f t="shared" si="25"/>
        <v>434.23</v>
      </c>
      <c r="S532" s="13">
        <f t="shared" si="26"/>
        <v>2917.51</v>
      </c>
    </row>
    <row r="533" spans="2:19" ht="12.75" customHeight="1">
      <c r="B533" s="11" t="s">
        <v>632</v>
      </c>
      <c r="C533" s="15" t="s">
        <v>45</v>
      </c>
      <c r="D533" s="12" t="s">
        <v>34</v>
      </c>
      <c r="E533" s="13">
        <v>7409.81</v>
      </c>
      <c r="F533" s="13">
        <v>1220.5999999999999</v>
      </c>
      <c r="G533" s="13">
        <v>223.90000000000009</v>
      </c>
      <c r="H533" s="13"/>
      <c r="I533" s="13">
        <v>1444.5</v>
      </c>
      <c r="J533" s="11" t="s">
        <v>632</v>
      </c>
      <c r="K533" s="11" t="s">
        <v>34</v>
      </c>
      <c r="L533" s="11" t="s">
        <v>45</v>
      </c>
      <c r="O533" s="14">
        <f t="shared" si="24"/>
        <v>0</v>
      </c>
      <c r="Q533" s="13">
        <f t="shared" si="25"/>
        <v>223.90000000000009</v>
      </c>
      <c r="S533" s="13">
        <f t="shared" si="26"/>
        <v>1668.4</v>
      </c>
    </row>
    <row r="534" spans="2:19" ht="12.75" customHeight="1">
      <c r="B534" s="11" t="s">
        <v>633</v>
      </c>
      <c r="C534" s="15" t="s">
        <v>59</v>
      </c>
      <c r="D534" s="12" t="s">
        <v>37</v>
      </c>
      <c r="E534" s="13">
        <v>9686.25</v>
      </c>
      <c r="F534" s="13">
        <v>1595.72</v>
      </c>
      <c r="G534" s="13">
        <v>292.71000000000004</v>
      </c>
      <c r="H534" s="13"/>
      <c r="I534" s="13">
        <v>1888.43</v>
      </c>
      <c r="J534" s="11" t="s">
        <v>633</v>
      </c>
      <c r="K534" s="11" t="s">
        <v>37</v>
      </c>
      <c r="L534" s="11" t="s">
        <v>59</v>
      </c>
      <c r="O534" s="14">
        <f t="shared" si="24"/>
        <v>0</v>
      </c>
      <c r="Q534" s="13">
        <f t="shared" si="25"/>
        <v>292.71000000000004</v>
      </c>
      <c r="S534" s="13">
        <f t="shared" si="26"/>
        <v>2181.1400000000003</v>
      </c>
    </row>
    <row r="535" spans="2:19" ht="12.75" customHeight="1">
      <c r="B535" s="11" t="s">
        <v>634</v>
      </c>
      <c r="C535" s="15" t="s">
        <v>39</v>
      </c>
      <c r="D535" s="12" t="s">
        <v>40</v>
      </c>
      <c r="E535" s="13">
        <v>118166.95</v>
      </c>
      <c r="F535" s="13">
        <v>13129.8</v>
      </c>
      <c r="G535" s="13">
        <v>3573.0800000000017</v>
      </c>
      <c r="H535" s="13"/>
      <c r="I535" s="13">
        <v>16702.88</v>
      </c>
      <c r="J535" s="11" t="s">
        <v>634</v>
      </c>
      <c r="K535" s="11" t="s">
        <v>40</v>
      </c>
      <c r="L535" s="11" t="s">
        <v>39</v>
      </c>
      <c r="O535" s="19" t="e">
        <f>SUM(B535-J535)</f>
        <v>#VALUE!</v>
      </c>
      <c r="Q535" s="13">
        <f t="shared" si="25"/>
        <v>3573.0800000000017</v>
      </c>
      <c r="S535" s="13">
        <f t="shared" si="26"/>
        <v>20275.960000000003</v>
      </c>
    </row>
    <row r="536" spans="2:19" ht="12.75" customHeight="1">
      <c r="B536" s="11" t="s">
        <v>635</v>
      </c>
      <c r="C536" s="15" t="s">
        <v>33</v>
      </c>
      <c r="D536" s="12" t="s">
        <v>34</v>
      </c>
      <c r="E536" s="13">
        <v>81956.52</v>
      </c>
      <c r="F536" s="13">
        <v>8037.42</v>
      </c>
      <c r="G536" s="13">
        <v>2478.7000000000007</v>
      </c>
      <c r="H536" s="13"/>
      <c r="I536" s="13">
        <v>10516.12</v>
      </c>
      <c r="J536" s="11" t="s">
        <v>635</v>
      </c>
      <c r="K536" s="11" t="s">
        <v>34</v>
      </c>
      <c r="L536" s="11" t="s">
        <v>33</v>
      </c>
      <c r="O536" s="14" t="e">
        <f t="shared" si="24"/>
        <v>#VALUE!</v>
      </c>
      <c r="Q536" s="13">
        <f t="shared" si="25"/>
        <v>2478.7000000000007</v>
      </c>
      <c r="S536" s="13">
        <f t="shared" si="26"/>
        <v>12994.820000000002</v>
      </c>
    </row>
    <row r="537" spans="2:19" ht="12.75" customHeight="1">
      <c r="B537" s="11" t="s">
        <v>636</v>
      </c>
      <c r="C537" s="15" t="s">
        <v>36</v>
      </c>
      <c r="D537" s="12" t="s">
        <v>37</v>
      </c>
      <c r="E537" s="13">
        <v>28778.01</v>
      </c>
      <c r="F537" s="13">
        <v>2822.18</v>
      </c>
      <c r="G537" s="13">
        <v>870.32000000000016</v>
      </c>
      <c r="H537" s="13"/>
      <c r="I537" s="13">
        <v>3692.5</v>
      </c>
      <c r="J537" s="11" t="s">
        <v>636</v>
      </c>
      <c r="K537" s="11" t="s">
        <v>37</v>
      </c>
      <c r="L537" s="11" t="s">
        <v>36</v>
      </c>
      <c r="O537" s="14" t="e">
        <f t="shared" si="24"/>
        <v>#VALUE!</v>
      </c>
      <c r="Q537" s="13">
        <f t="shared" si="25"/>
        <v>870.32000000000016</v>
      </c>
      <c r="S537" s="13">
        <f t="shared" si="26"/>
        <v>4562.82</v>
      </c>
    </row>
    <row r="538" spans="2:19" ht="12.75" customHeight="1">
      <c r="B538" s="11" t="s">
        <v>637</v>
      </c>
      <c r="C538" s="15" t="s">
        <v>340</v>
      </c>
      <c r="D538" s="12" t="s">
        <v>99</v>
      </c>
      <c r="E538" s="13">
        <v>548983.27</v>
      </c>
      <c r="F538" s="13">
        <v>79063.72</v>
      </c>
      <c r="G538" s="13">
        <v>16599.770000000004</v>
      </c>
      <c r="H538" s="13"/>
      <c r="I538" s="13">
        <v>95663.49</v>
      </c>
      <c r="J538" s="11" t="s">
        <v>637</v>
      </c>
      <c r="K538" s="11" t="s">
        <v>99</v>
      </c>
      <c r="L538" s="11" t="s">
        <v>340</v>
      </c>
      <c r="O538" s="14">
        <f t="shared" si="24"/>
        <v>0</v>
      </c>
      <c r="Q538" s="13">
        <f t="shared" si="25"/>
        <v>16599.770000000004</v>
      </c>
      <c r="S538" s="13">
        <f t="shared" si="26"/>
        <v>112263.26000000001</v>
      </c>
    </row>
    <row r="539" spans="2:19" ht="12.75" customHeight="1">
      <c r="B539" s="11" t="s">
        <v>638</v>
      </c>
      <c r="C539" s="15" t="s">
        <v>342</v>
      </c>
      <c r="D539" s="12" t="s">
        <v>343</v>
      </c>
      <c r="E539" s="13">
        <v>18365.43</v>
      </c>
      <c r="F539" s="13">
        <v>2644.88</v>
      </c>
      <c r="G539" s="13">
        <v>555.25</v>
      </c>
      <c r="H539" s="13"/>
      <c r="I539" s="13">
        <v>3200.13</v>
      </c>
      <c r="J539" s="11" t="s">
        <v>638</v>
      </c>
      <c r="K539" s="11" t="s">
        <v>343</v>
      </c>
      <c r="L539" s="11" t="s">
        <v>342</v>
      </c>
      <c r="O539" s="14">
        <f t="shared" si="24"/>
        <v>0</v>
      </c>
      <c r="Q539" s="13">
        <f t="shared" si="25"/>
        <v>555.25</v>
      </c>
      <c r="S539" s="13">
        <f t="shared" si="26"/>
        <v>3755.38</v>
      </c>
    </row>
    <row r="540" spans="2:19" ht="12.75" customHeight="1">
      <c r="B540" s="11" t="s">
        <v>639</v>
      </c>
      <c r="C540" s="15" t="s">
        <v>45</v>
      </c>
      <c r="D540" s="12" t="s">
        <v>34</v>
      </c>
      <c r="E540" s="13">
        <v>11542.4</v>
      </c>
      <c r="F540" s="13">
        <v>1907.74</v>
      </c>
      <c r="G540" s="13">
        <v>348.93999999999983</v>
      </c>
      <c r="H540" s="13"/>
      <c r="I540" s="13">
        <v>2256.6799999999998</v>
      </c>
      <c r="J540" s="11" t="s">
        <v>639</v>
      </c>
      <c r="K540" s="11" t="s">
        <v>34</v>
      </c>
      <c r="L540" s="11" t="s">
        <v>45</v>
      </c>
      <c r="O540" s="14">
        <f t="shared" si="24"/>
        <v>0</v>
      </c>
      <c r="Q540" s="13">
        <f t="shared" si="25"/>
        <v>348.93999999999983</v>
      </c>
      <c r="S540" s="13">
        <f t="shared" si="26"/>
        <v>2605.62</v>
      </c>
    </row>
    <row r="541" spans="2:19" ht="12.75" customHeight="1">
      <c r="B541" s="11" t="s">
        <v>640</v>
      </c>
      <c r="C541" s="15" t="s">
        <v>36</v>
      </c>
      <c r="D541" s="12" t="s">
        <v>37</v>
      </c>
      <c r="E541" s="13">
        <v>176142.5</v>
      </c>
      <c r="F541" s="13">
        <v>20325.919999999998</v>
      </c>
      <c r="G541" s="13">
        <v>5326.1500000000015</v>
      </c>
      <c r="H541" s="13"/>
      <c r="I541" s="13">
        <v>25652.07</v>
      </c>
      <c r="J541" s="11" t="s">
        <v>640</v>
      </c>
      <c r="K541" s="11" t="s">
        <v>37</v>
      </c>
      <c r="L541" s="11" t="s">
        <v>36</v>
      </c>
      <c r="O541" s="14" t="e">
        <f t="shared" si="24"/>
        <v>#VALUE!</v>
      </c>
      <c r="Q541" s="13">
        <f t="shared" si="25"/>
        <v>5326.1500000000015</v>
      </c>
      <c r="S541" s="13">
        <f t="shared" si="26"/>
        <v>30978.22</v>
      </c>
    </row>
    <row r="542" spans="2:19" ht="12.75" customHeight="1">
      <c r="B542" s="11" t="s">
        <v>641</v>
      </c>
      <c r="C542" s="15" t="s">
        <v>45</v>
      </c>
      <c r="D542" s="12" t="s">
        <v>34</v>
      </c>
      <c r="E542" s="13">
        <v>15370.09</v>
      </c>
      <c r="F542" s="13">
        <v>2326.31</v>
      </c>
      <c r="G542" s="13">
        <v>464.75</v>
      </c>
      <c r="H542" s="13"/>
      <c r="I542" s="13">
        <v>2791.06</v>
      </c>
      <c r="J542" s="11" t="s">
        <v>641</v>
      </c>
      <c r="K542" s="11" t="s">
        <v>34</v>
      </c>
      <c r="L542" s="11" t="s">
        <v>45</v>
      </c>
      <c r="O542" s="14">
        <f t="shared" si="24"/>
        <v>0</v>
      </c>
      <c r="Q542" s="13">
        <f t="shared" si="25"/>
        <v>464.75</v>
      </c>
      <c r="S542" s="13">
        <f t="shared" si="26"/>
        <v>3255.81</v>
      </c>
    </row>
    <row r="543" spans="2:19" ht="12.75" customHeight="1">
      <c r="B543" s="11" t="s">
        <v>642</v>
      </c>
      <c r="C543" s="15" t="s">
        <v>59</v>
      </c>
      <c r="D543" s="12" t="s">
        <v>37</v>
      </c>
      <c r="E543" s="13">
        <v>30134.82</v>
      </c>
      <c r="F543" s="13">
        <v>4561.24</v>
      </c>
      <c r="G543" s="13">
        <v>911.23000000000047</v>
      </c>
      <c r="H543" s="13"/>
      <c r="I543" s="13">
        <v>5472.47</v>
      </c>
      <c r="J543" s="11" t="s">
        <v>642</v>
      </c>
      <c r="K543" s="11" t="s">
        <v>37</v>
      </c>
      <c r="L543" s="11" t="s">
        <v>59</v>
      </c>
      <c r="O543" s="14" t="e">
        <f t="shared" si="24"/>
        <v>#VALUE!</v>
      </c>
      <c r="Q543" s="13">
        <f t="shared" si="25"/>
        <v>911.23000000000047</v>
      </c>
      <c r="S543" s="13">
        <f t="shared" si="26"/>
        <v>6383.7000000000007</v>
      </c>
    </row>
    <row r="544" spans="2:19" ht="12.75" customHeight="1">
      <c r="B544" s="11" t="s">
        <v>643</v>
      </c>
      <c r="C544" s="15" t="s">
        <v>336</v>
      </c>
      <c r="D544" s="12" t="s">
        <v>37</v>
      </c>
      <c r="E544" s="13">
        <v>65588.25</v>
      </c>
      <c r="F544" s="13">
        <v>8006.28</v>
      </c>
      <c r="G544" s="13">
        <v>1983.3000000000002</v>
      </c>
      <c r="H544" s="13"/>
      <c r="I544" s="13">
        <v>9989.58</v>
      </c>
      <c r="J544" s="11" t="s">
        <v>643</v>
      </c>
      <c r="K544" s="11" t="s">
        <v>37</v>
      </c>
      <c r="L544" s="11" t="s">
        <v>336</v>
      </c>
      <c r="O544" s="14">
        <f t="shared" si="24"/>
        <v>0</v>
      </c>
      <c r="Q544" s="13">
        <f t="shared" si="25"/>
        <v>1983.3000000000002</v>
      </c>
      <c r="S544" s="13">
        <f t="shared" si="26"/>
        <v>11972.880000000001</v>
      </c>
    </row>
    <row r="545" spans="2:19" ht="12.75" customHeight="1">
      <c r="B545" s="11" t="s">
        <v>644</v>
      </c>
      <c r="C545" s="15" t="s">
        <v>477</v>
      </c>
      <c r="D545" s="12" t="s">
        <v>34</v>
      </c>
      <c r="E545" s="13">
        <v>8331.91</v>
      </c>
      <c r="F545" s="13">
        <v>1362.57</v>
      </c>
      <c r="G545" s="13">
        <v>251.92000000000007</v>
      </c>
      <c r="H545" s="13"/>
      <c r="I545" s="13">
        <v>1614.49</v>
      </c>
      <c r="J545" s="11" t="s">
        <v>644</v>
      </c>
      <c r="K545" s="11" t="s">
        <v>34</v>
      </c>
      <c r="L545" s="11" t="s">
        <v>477</v>
      </c>
      <c r="O545" s="14">
        <f t="shared" si="24"/>
        <v>0</v>
      </c>
      <c r="Q545" s="13">
        <f t="shared" si="25"/>
        <v>251.92000000000007</v>
      </c>
      <c r="S545" s="13">
        <f t="shared" si="26"/>
        <v>1866.41</v>
      </c>
    </row>
    <row r="546" spans="2:19" ht="12.75" customHeight="1">
      <c r="B546" s="11" t="s">
        <v>645</v>
      </c>
      <c r="C546" s="15" t="s">
        <v>246</v>
      </c>
      <c r="D546" s="12" t="s">
        <v>34</v>
      </c>
      <c r="E546" s="13">
        <v>107822.24</v>
      </c>
      <c r="F546" s="13">
        <v>16069.6</v>
      </c>
      <c r="G546" s="13">
        <v>3260.6299999999992</v>
      </c>
      <c r="H546" s="13"/>
      <c r="I546" s="13">
        <v>19330.23</v>
      </c>
      <c r="J546" s="11" t="s">
        <v>645</v>
      </c>
      <c r="K546" s="11" t="s">
        <v>34</v>
      </c>
      <c r="L546" s="11" t="s">
        <v>246</v>
      </c>
      <c r="O546" s="14">
        <f t="shared" si="24"/>
        <v>0</v>
      </c>
      <c r="Q546" s="13">
        <f t="shared" si="25"/>
        <v>3260.6299999999992</v>
      </c>
      <c r="S546" s="13">
        <f t="shared" si="26"/>
        <v>22590.86</v>
      </c>
    </row>
    <row r="547" spans="2:19" ht="12.75" customHeight="1">
      <c r="B547" s="11" t="s">
        <v>646</v>
      </c>
      <c r="C547" s="15" t="s">
        <v>336</v>
      </c>
      <c r="D547" s="12" t="s">
        <v>37</v>
      </c>
      <c r="E547" s="13">
        <v>42689.57</v>
      </c>
      <c r="F547" s="13">
        <v>6362.28</v>
      </c>
      <c r="G547" s="13">
        <v>1290.9300000000003</v>
      </c>
      <c r="H547" s="13"/>
      <c r="I547" s="13">
        <v>7653.21</v>
      </c>
      <c r="J547" s="11" t="s">
        <v>646</v>
      </c>
      <c r="K547" s="11" t="s">
        <v>37</v>
      </c>
      <c r="L547" s="11" t="s">
        <v>336</v>
      </c>
      <c r="O547" s="14">
        <f t="shared" si="24"/>
        <v>0</v>
      </c>
      <c r="Q547" s="13">
        <f t="shared" si="25"/>
        <v>1290.9300000000003</v>
      </c>
      <c r="S547" s="13">
        <f t="shared" si="26"/>
        <v>8944.14</v>
      </c>
    </row>
    <row r="548" spans="2:19" ht="12.75" customHeight="1">
      <c r="B548" s="11" t="s">
        <v>647</v>
      </c>
      <c r="C548" s="15" t="s">
        <v>45</v>
      </c>
      <c r="D548" s="12" t="s">
        <v>34</v>
      </c>
      <c r="E548" s="13">
        <v>7602.35</v>
      </c>
      <c r="F548" s="13">
        <v>1252.27</v>
      </c>
      <c r="G548" s="13">
        <v>229.74</v>
      </c>
      <c r="H548" s="13"/>
      <c r="I548" s="13">
        <v>1482.01</v>
      </c>
      <c r="J548" s="11" t="s">
        <v>647</v>
      </c>
      <c r="K548" s="11" t="s">
        <v>34</v>
      </c>
      <c r="L548" s="11" t="s">
        <v>45</v>
      </c>
      <c r="O548" s="14">
        <f t="shared" si="24"/>
        <v>0</v>
      </c>
      <c r="Q548" s="13">
        <f t="shared" si="25"/>
        <v>229.74</v>
      </c>
      <c r="S548" s="13">
        <f t="shared" si="26"/>
        <v>1711.75</v>
      </c>
    </row>
    <row r="549" spans="2:19" ht="12.75" customHeight="1">
      <c r="B549" s="11" t="s">
        <v>648</v>
      </c>
      <c r="C549" s="15" t="s">
        <v>477</v>
      </c>
      <c r="D549" s="12" t="s">
        <v>34</v>
      </c>
      <c r="E549" s="13">
        <v>18001.46</v>
      </c>
      <c r="F549" s="13">
        <v>2854.67</v>
      </c>
      <c r="G549" s="13">
        <v>544.36999999999989</v>
      </c>
      <c r="H549" s="13"/>
      <c r="I549" s="13">
        <v>3399.04</v>
      </c>
      <c r="J549" s="11" t="s">
        <v>648</v>
      </c>
      <c r="K549" s="11" t="s">
        <v>34</v>
      </c>
      <c r="L549" s="11" t="s">
        <v>477</v>
      </c>
      <c r="O549" s="14">
        <f t="shared" si="24"/>
        <v>0</v>
      </c>
      <c r="Q549" s="13">
        <f t="shared" si="25"/>
        <v>544.36999999999989</v>
      </c>
      <c r="S549" s="13">
        <f t="shared" si="26"/>
        <v>3943.41</v>
      </c>
    </row>
    <row r="550" spans="2:19" ht="12.75" customHeight="1">
      <c r="B550" s="11" t="s">
        <v>649</v>
      </c>
      <c r="C550" s="15" t="s">
        <v>477</v>
      </c>
      <c r="D550" s="12" t="s">
        <v>37</v>
      </c>
      <c r="E550" s="13">
        <v>22293.17</v>
      </c>
      <c r="F550" s="13">
        <v>3535.27</v>
      </c>
      <c r="G550" s="13">
        <v>674.17999999999984</v>
      </c>
      <c r="H550" s="13"/>
      <c r="I550" s="13">
        <v>4209.45</v>
      </c>
      <c r="J550" s="11" t="s">
        <v>649</v>
      </c>
      <c r="K550" s="11" t="s">
        <v>37</v>
      </c>
      <c r="L550" s="11" t="s">
        <v>477</v>
      </c>
      <c r="O550" s="14">
        <f t="shared" si="24"/>
        <v>0</v>
      </c>
      <c r="Q550" s="13">
        <f t="shared" si="25"/>
        <v>674.17999999999984</v>
      </c>
      <c r="S550" s="13">
        <f t="shared" si="26"/>
        <v>4883.6299999999992</v>
      </c>
    </row>
    <row r="551" spans="2:19" ht="12.75" customHeight="1">
      <c r="B551" s="11" t="s">
        <v>650</v>
      </c>
      <c r="C551" s="15" t="s">
        <v>45</v>
      </c>
      <c r="D551" s="12" t="s">
        <v>34</v>
      </c>
      <c r="E551" s="13">
        <v>7554.8</v>
      </c>
      <c r="F551" s="13">
        <v>1217.3599999999999</v>
      </c>
      <c r="G551" s="13">
        <v>228.49</v>
      </c>
      <c r="H551" s="13"/>
      <c r="I551" s="13">
        <v>1445.85</v>
      </c>
      <c r="J551" s="11" t="s">
        <v>650</v>
      </c>
      <c r="K551" s="11" t="s">
        <v>34</v>
      </c>
      <c r="L551" s="11" t="s">
        <v>45</v>
      </c>
      <c r="O551" s="14">
        <f t="shared" si="24"/>
        <v>0</v>
      </c>
      <c r="Q551" s="13">
        <f t="shared" si="25"/>
        <v>228.49</v>
      </c>
      <c r="S551" s="13">
        <f t="shared" si="26"/>
        <v>1674.34</v>
      </c>
    </row>
    <row r="552" spans="2:19" ht="12.75" customHeight="1">
      <c r="B552" s="11" t="s">
        <v>651</v>
      </c>
      <c r="C552" s="15" t="s">
        <v>59</v>
      </c>
      <c r="D552" s="12" t="s">
        <v>37</v>
      </c>
      <c r="E552" s="13">
        <v>8201.0400000000009</v>
      </c>
      <c r="F552" s="13">
        <v>1321.48</v>
      </c>
      <c r="G552" s="13">
        <v>248.01999999999998</v>
      </c>
      <c r="H552" s="13"/>
      <c r="I552" s="13">
        <v>1569.5</v>
      </c>
      <c r="J552" s="11" t="s">
        <v>651</v>
      </c>
      <c r="K552" s="11" t="s">
        <v>37</v>
      </c>
      <c r="L552" s="11" t="s">
        <v>59</v>
      </c>
      <c r="O552" s="14">
        <f t="shared" si="24"/>
        <v>0</v>
      </c>
      <c r="Q552" s="13">
        <f t="shared" si="25"/>
        <v>248.01999999999998</v>
      </c>
      <c r="S552" s="13">
        <f t="shared" si="26"/>
        <v>1817.52</v>
      </c>
    </row>
    <row r="553" spans="2:19" ht="12.75" customHeight="1">
      <c r="B553" s="11" t="s">
        <v>652</v>
      </c>
      <c r="C553" s="15" t="s">
        <v>653</v>
      </c>
      <c r="D553" s="12" t="s">
        <v>34</v>
      </c>
      <c r="E553" s="13">
        <v>11253.66</v>
      </c>
      <c r="F553" s="13">
        <v>1441.43</v>
      </c>
      <c r="G553" s="13">
        <v>340.28999999999996</v>
      </c>
      <c r="H553" s="13"/>
      <c r="I553" s="13">
        <v>1781.72</v>
      </c>
      <c r="J553" s="11" t="s">
        <v>652</v>
      </c>
      <c r="K553" s="11" t="s">
        <v>34</v>
      </c>
      <c r="L553" s="11" t="s">
        <v>653</v>
      </c>
      <c r="O553" s="14">
        <f t="shared" si="24"/>
        <v>0</v>
      </c>
      <c r="Q553" s="13">
        <f t="shared" si="25"/>
        <v>340.28999999999996</v>
      </c>
      <c r="S553" s="13">
        <f t="shared" si="26"/>
        <v>2122.0100000000002</v>
      </c>
    </row>
    <row r="554" spans="2:19" ht="12.75" customHeight="1">
      <c r="B554" s="11" t="s">
        <v>654</v>
      </c>
      <c r="C554" s="15" t="s">
        <v>45</v>
      </c>
      <c r="D554" s="12" t="s">
        <v>34</v>
      </c>
      <c r="E554" s="13">
        <v>15567.14</v>
      </c>
      <c r="F554" s="13">
        <v>2277.64</v>
      </c>
      <c r="G554" s="13">
        <v>470.68000000000029</v>
      </c>
      <c r="H554" s="13"/>
      <c r="I554" s="13">
        <v>2748.32</v>
      </c>
      <c r="J554" s="11" t="s">
        <v>654</v>
      </c>
      <c r="K554" s="11" t="s">
        <v>34</v>
      </c>
      <c r="L554" s="11" t="s">
        <v>45</v>
      </c>
      <c r="O554" s="14">
        <f t="shared" si="24"/>
        <v>0</v>
      </c>
      <c r="Q554" s="13">
        <f t="shared" si="25"/>
        <v>470.68000000000029</v>
      </c>
      <c r="S554" s="13">
        <f t="shared" si="26"/>
        <v>3219.0000000000005</v>
      </c>
    </row>
    <row r="555" spans="2:19" ht="12.75" customHeight="1">
      <c r="B555" s="11" t="s">
        <v>655</v>
      </c>
      <c r="C555" s="15" t="s">
        <v>45</v>
      </c>
      <c r="D555" s="12" t="s">
        <v>34</v>
      </c>
      <c r="E555" s="13">
        <v>7323.59</v>
      </c>
      <c r="F555" s="13">
        <v>1117.83</v>
      </c>
      <c r="G555" s="13">
        <v>221.37000000000012</v>
      </c>
      <c r="H555" s="13"/>
      <c r="I555" s="13">
        <v>1339.2</v>
      </c>
      <c r="J555" s="11" t="s">
        <v>655</v>
      </c>
      <c r="K555" s="11" t="s">
        <v>34</v>
      </c>
      <c r="L555" s="11" t="s">
        <v>45</v>
      </c>
      <c r="O555" s="14">
        <f t="shared" si="24"/>
        <v>0</v>
      </c>
      <c r="Q555" s="13">
        <f t="shared" si="25"/>
        <v>221.37000000000012</v>
      </c>
      <c r="S555" s="13">
        <f t="shared" si="26"/>
        <v>1560.5700000000002</v>
      </c>
    </row>
    <row r="556" spans="2:19" ht="12.75" customHeight="1">
      <c r="B556" s="11" t="s">
        <v>656</v>
      </c>
      <c r="C556" s="15" t="s">
        <v>45</v>
      </c>
      <c r="D556" s="12" t="s">
        <v>37</v>
      </c>
      <c r="E556" s="13">
        <v>13908.39</v>
      </c>
      <c r="F556" s="13">
        <v>2123.08</v>
      </c>
      <c r="G556" s="13">
        <v>420.47000000000025</v>
      </c>
      <c r="H556" s="13"/>
      <c r="I556" s="13">
        <v>2543.5500000000002</v>
      </c>
      <c r="J556" s="11" t="s">
        <v>656</v>
      </c>
      <c r="K556" s="11" t="s">
        <v>37</v>
      </c>
      <c r="L556" s="11" t="s">
        <v>45</v>
      </c>
      <c r="O556" s="14">
        <f t="shared" si="24"/>
        <v>0</v>
      </c>
      <c r="Q556" s="13">
        <f t="shared" si="25"/>
        <v>420.47000000000025</v>
      </c>
      <c r="S556" s="13">
        <f t="shared" si="26"/>
        <v>2964.0200000000004</v>
      </c>
    </row>
    <row r="557" spans="2:19" ht="12.75" customHeight="1">
      <c r="B557" s="11" t="s">
        <v>657</v>
      </c>
      <c r="C557" s="15" t="s">
        <v>45</v>
      </c>
      <c r="D557" s="12" t="s">
        <v>34</v>
      </c>
      <c r="E557" s="13">
        <v>26379.09</v>
      </c>
      <c r="F557" s="13">
        <v>4237.78</v>
      </c>
      <c r="G557" s="13">
        <v>797.92000000000007</v>
      </c>
      <c r="H557" s="13"/>
      <c r="I557" s="13">
        <v>5035.7</v>
      </c>
      <c r="J557" s="11" t="s">
        <v>657</v>
      </c>
      <c r="K557" s="11" t="s">
        <v>34</v>
      </c>
      <c r="L557" s="11" t="s">
        <v>45</v>
      </c>
      <c r="O557" s="14">
        <f t="shared" si="24"/>
        <v>0</v>
      </c>
      <c r="Q557" s="13">
        <f t="shared" si="25"/>
        <v>797.92000000000007</v>
      </c>
      <c r="S557" s="13">
        <f t="shared" si="26"/>
        <v>5833.62</v>
      </c>
    </row>
    <row r="558" spans="2:19" ht="12.75" customHeight="1">
      <c r="B558" s="11" t="s">
        <v>658</v>
      </c>
      <c r="C558" s="15" t="s">
        <v>45</v>
      </c>
      <c r="D558" s="12" t="s">
        <v>34</v>
      </c>
      <c r="E558" s="13">
        <v>5304.63</v>
      </c>
      <c r="F558" s="13">
        <v>865.01</v>
      </c>
      <c r="G558" s="13">
        <v>160.38000000000011</v>
      </c>
      <c r="H558" s="13"/>
      <c r="I558" s="13">
        <v>1025.3900000000001</v>
      </c>
      <c r="J558" s="11" t="s">
        <v>658</v>
      </c>
      <c r="K558" s="11" t="s">
        <v>34</v>
      </c>
      <c r="L558" s="11" t="s">
        <v>45</v>
      </c>
      <c r="O558" s="14">
        <f t="shared" si="24"/>
        <v>0</v>
      </c>
      <c r="Q558" s="13">
        <f t="shared" si="25"/>
        <v>160.38000000000011</v>
      </c>
      <c r="S558" s="13">
        <f t="shared" si="26"/>
        <v>1185.7700000000002</v>
      </c>
    </row>
    <row r="559" spans="2:19" ht="12.75" customHeight="1">
      <c r="B559" s="11" t="s">
        <v>659</v>
      </c>
      <c r="C559" s="15" t="s">
        <v>45</v>
      </c>
      <c r="D559" s="12" t="s">
        <v>34</v>
      </c>
      <c r="E559" s="13">
        <v>16202.84</v>
      </c>
      <c r="F559" s="13">
        <v>2574.06</v>
      </c>
      <c r="G559" s="13">
        <v>489.92999999999984</v>
      </c>
      <c r="H559" s="13"/>
      <c r="I559" s="13">
        <v>3063.99</v>
      </c>
      <c r="J559" s="11" t="s">
        <v>659</v>
      </c>
      <c r="K559" s="11" t="s">
        <v>34</v>
      </c>
      <c r="L559" s="11" t="s">
        <v>45</v>
      </c>
      <c r="O559" s="14">
        <f t="shared" si="24"/>
        <v>0</v>
      </c>
      <c r="Q559" s="13">
        <f t="shared" si="25"/>
        <v>489.92999999999984</v>
      </c>
      <c r="S559" s="13">
        <f t="shared" si="26"/>
        <v>3553.9199999999996</v>
      </c>
    </row>
    <row r="560" spans="2:19" ht="12.75" customHeight="1">
      <c r="B560" s="11" t="s">
        <v>660</v>
      </c>
      <c r="C560" s="15" t="s">
        <v>477</v>
      </c>
      <c r="D560" s="12" t="s">
        <v>40</v>
      </c>
      <c r="E560" s="13">
        <v>7058.4</v>
      </c>
      <c r="F560" s="13">
        <v>1113.1099999999999</v>
      </c>
      <c r="G560" s="13">
        <v>213.41000000000008</v>
      </c>
      <c r="H560" s="13"/>
      <c r="I560" s="13">
        <v>1326.52</v>
      </c>
      <c r="J560" s="11" t="s">
        <v>660</v>
      </c>
      <c r="K560" s="11" t="s">
        <v>40</v>
      </c>
      <c r="L560" s="11" t="s">
        <v>477</v>
      </c>
      <c r="O560" s="14">
        <f t="shared" si="24"/>
        <v>0</v>
      </c>
      <c r="Q560" s="13">
        <f t="shared" si="25"/>
        <v>213.41000000000008</v>
      </c>
      <c r="S560" s="13">
        <f t="shared" si="26"/>
        <v>1539.93</v>
      </c>
    </row>
    <row r="561" spans="2:19" ht="12.75" customHeight="1">
      <c r="B561" s="11" t="s">
        <v>661</v>
      </c>
      <c r="C561" s="15" t="s">
        <v>105</v>
      </c>
      <c r="D561" s="12" t="s">
        <v>37</v>
      </c>
      <c r="E561" s="13">
        <v>20500.439999999999</v>
      </c>
      <c r="F561" s="13">
        <v>3287.4</v>
      </c>
      <c r="G561" s="13">
        <v>620</v>
      </c>
      <c r="H561" s="13"/>
      <c r="I561" s="13">
        <v>3907.4</v>
      </c>
      <c r="J561" s="11" t="s">
        <v>661</v>
      </c>
      <c r="K561" s="11" t="s">
        <v>37</v>
      </c>
      <c r="L561" s="11" t="s">
        <v>105</v>
      </c>
      <c r="O561" s="14">
        <v>0</v>
      </c>
      <c r="Q561" s="13">
        <f t="shared" si="25"/>
        <v>620</v>
      </c>
      <c r="S561" s="13">
        <f t="shared" si="26"/>
        <v>4527.3999999999996</v>
      </c>
    </row>
    <row r="562" spans="2:19" ht="12.75" customHeight="1">
      <c r="B562" s="11" t="s">
        <v>662</v>
      </c>
      <c r="C562" s="15" t="s">
        <v>202</v>
      </c>
      <c r="D562" s="12" t="s">
        <v>40</v>
      </c>
      <c r="E562" s="13">
        <v>30903.69</v>
      </c>
      <c r="F562" s="13">
        <v>4955.68</v>
      </c>
      <c r="G562" s="13">
        <v>934.60999999999967</v>
      </c>
      <c r="H562" s="13"/>
      <c r="I562" s="13">
        <v>5890.29</v>
      </c>
      <c r="J562" s="11" t="s">
        <v>662</v>
      </c>
      <c r="K562" s="11" t="s">
        <v>40</v>
      </c>
      <c r="L562" s="11" t="s">
        <v>202</v>
      </c>
      <c r="O562" s="14">
        <v>0</v>
      </c>
      <c r="Q562" s="13">
        <f t="shared" si="25"/>
        <v>934.60999999999967</v>
      </c>
      <c r="S562" s="13">
        <f t="shared" si="26"/>
        <v>6824.9</v>
      </c>
    </row>
    <row r="563" spans="2:19" ht="12.75" customHeight="1">
      <c r="B563" s="11" t="s">
        <v>663</v>
      </c>
      <c r="C563" s="15" t="s">
        <v>45</v>
      </c>
      <c r="D563" s="12" t="s">
        <v>34</v>
      </c>
      <c r="E563" s="13">
        <v>17096.75</v>
      </c>
      <c r="F563" s="13">
        <v>2768.05</v>
      </c>
      <c r="G563" s="13">
        <v>516.75999999999976</v>
      </c>
      <c r="H563" s="13"/>
      <c r="I563" s="13">
        <v>3284.81</v>
      </c>
      <c r="J563" s="11" t="s">
        <v>663</v>
      </c>
      <c r="K563" s="11" t="s">
        <v>34</v>
      </c>
      <c r="L563" s="11" t="s">
        <v>45</v>
      </c>
      <c r="O563" s="14">
        <f t="shared" si="24"/>
        <v>0</v>
      </c>
      <c r="Q563" s="13">
        <f t="shared" si="25"/>
        <v>516.75999999999976</v>
      </c>
      <c r="S563" s="13">
        <f t="shared" si="26"/>
        <v>3801.5699999999997</v>
      </c>
    </row>
    <row r="564" spans="2:19" ht="12.75" customHeight="1">
      <c r="B564" s="11" t="s">
        <v>664</v>
      </c>
      <c r="C564" s="15" t="s">
        <v>665</v>
      </c>
      <c r="D564" s="12" t="s">
        <v>34</v>
      </c>
      <c r="E564" s="13">
        <v>17788.16</v>
      </c>
      <c r="F564" s="13">
        <v>1571.3</v>
      </c>
      <c r="G564" s="13">
        <v>537.79000000000019</v>
      </c>
      <c r="H564" s="13"/>
      <c r="I564" s="13">
        <v>2109.09</v>
      </c>
      <c r="J564" s="11" t="s">
        <v>664</v>
      </c>
      <c r="K564" s="11" t="s">
        <v>34</v>
      </c>
      <c r="L564" s="11" t="s">
        <v>665</v>
      </c>
      <c r="O564" s="14">
        <f t="shared" si="24"/>
        <v>0</v>
      </c>
      <c r="Q564" s="13">
        <f t="shared" si="25"/>
        <v>537.79000000000019</v>
      </c>
      <c r="S564" s="13">
        <f t="shared" si="26"/>
        <v>2646.88</v>
      </c>
    </row>
    <row r="565" spans="2:19" ht="12.75" customHeight="1">
      <c r="B565" s="11" t="s">
        <v>666</v>
      </c>
      <c r="C565" s="17"/>
      <c r="D565" s="12" t="s">
        <v>34</v>
      </c>
      <c r="E565" s="13">
        <v>24502.32</v>
      </c>
      <c r="F565" s="13"/>
      <c r="G565" s="13">
        <v>3960.03</v>
      </c>
      <c r="H565" s="13"/>
      <c r="I565" s="13">
        <v>3960.03</v>
      </c>
      <c r="J565" s="11" t="s">
        <v>666</v>
      </c>
      <c r="K565" s="11" t="s">
        <v>34</v>
      </c>
      <c r="L565" s="11" t="s">
        <v>33</v>
      </c>
      <c r="O565" s="14">
        <f t="shared" si="24"/>
        <v>0</v>
      </c>
      <c r="Q565" s="13">
        <f>ROUND(E565/33,2)</f>
        <v>742.49</v>
      </c>
      <c r="S565" s="13">
        <f t="shared" si="26"/>
        <v>4702.5200000000004</v>
      </c>
    </row>
    <row r="566" spans="2:19" ht="12.75" customHeight="1">
      <c r="B566" s="11" t="s">
        <v>667</v>
      </c>
      <c r="C566" s="15" t="s">
        <v>477</v>
      </c>
      <c r="D566" s="12" t="s">
        <v>34</v>
      </c>
      <c r="E566" s="13">
        <v>22842.38</v>
      </c>
      <c r="F566" s="13">
        <v>3310.76</v>
      </c>
      <c r="G566" s="13">
        <v>690.64999999999964</v>
      </c>
      <c r="H566" s="13"/>
      <c r="I566" s="13">
        <v>4001.41</v>
      </c>
      <c r="J566" s="11" t="s">
        <v>667</v>
      </c>
      <c r="K566" s="11" t="s">
        <v>34</v>
      </c>
      <c r="L566" s="11" t="s">
        <v>477</v>
      </c>
      <c r="O566" s="14">
        <f t="shared" si="24"/>
        <v>0</v>
      </c>
      <c r="Q566" s="13">
        <f t="shared" si="25"/>
        <v>690.64999999999964</v>
      </c>
      <c r="S566" s="13">
        <f t="shared" si="26"/>
        <v>4692.0599999999995</v>
      </c>
    </row>
    <row r="567" spans="2:19" ht="12.75" customHeight="1">
      <c r="B567" s="11" t="s">
        <v>668</v>
      </c>
      <c r="C567" s="15" t="s">
        <v>477</v>
      </c>
      <c r="D567" s="12" t="s">
        <v>37</v>
      </c>
      <c r="E567" s="13">
        <v>17612.599999999999</v>
      </c>
      <c r="F567" s="13">
        <v>2881.8</v>
      </c>
      <c r="G567" s="13">
        <v>532.55999999999995</v>
      </c>
      <c r="H567" s="13"/>
      <c r="I567" s="13">
        <v>3414.36</v>
      </c>
      <c r="J567" s="11" t="s">
        <v>668</v>
      </c>
      <c r="K567" s="11" t="s">
        <v>37</v>
      </c>
      <c r="L567" s="11" t="s">
        <v>477</v>
      </c>
      <c r="O567" s="14">
        <f t="shared" si="24"/>
        <v>0</v>
      </c>
      <c r="Q567" s="13">
        <f t="shared" si="25"/>
        <v>532.55999999999995</v>
      </c>
      <c r="S567" s="13">
        <f t="shared" si="26"/>
        <v>3946.92</v>
      </c>
    </row>
    <row r="568" spans="2:19" ht="12.75" customHeight="1">
      <c r="B568" s="11" t="s">
        <v>669</v>
      </c>
      <c r="C568" s="15" t="s">
        <v>477</v>
      </c>
      <c r="D568" s="12" t="s">
        <v>40</v>
      </c>
      <c r="E568" s="13">
        <v>21178.17</v>
      </c>
      <c r="F568" s="13">
        <v>3467.1</v>
      </c>
      <c r="G568" s="13">
        <v>640.33000000000038</v>
      </c>
      <c r="H568" s="13"/>
      <c r="I568" s="13">
        <v>4107.43</v>
      </c>
      <c r="J568" s="11" t="s">
        <v>669</v>
      </c>
      <c r="K568" s="11" t="s">
        <v>40</v>
      </c>
      <c r="L568" s="11" t="s">
        <v>477</v>
      </c>
      <c r="O568" s="14">
        <f t="shared" si="24"/>
        <v>0</v>
      </c>
      <c r="Q568" s="13">
        <f t="shared" si="25"/>
        <v>640.33000000000038</v>
      </c>
      <c r="S568" s="13">
        <f t="shared" si="26"/>
        <v>4747.76</v>
      </c>
    </row>
    <row r="569" spans="2:19" ht="12.75" customHeight="1">
      <c r="B569" s="11" t="s">
        <v>670</v>
      </c>
      <c r="C569" s="15" t="s">
        <v>477</v>
      </c>
      <c r="D569" s="12" t="s">
        <v>40</v>
      </c>
      <c r="E569" s="13">
        <v>50757.51</v>
      </c>
      <c r="F569" s="13">
        <v>7344.43</v>
      </c>
      <c r="G569" s="13">
        <v>1534.7700000000004</v>
      </c>
      <c r="H569" s="13"/>
      <c r="I569" s="13">
        <v>8879.2000000000007</v>
      </c>
      <c r="J569" s="11" t="s">
        <v>670</v>
      </c>
      <c r="K569" s="11" t="s">
        <v>40</v>
      </c>
      <c r="L569" s="11" t="s">
        <v>477</v>
      </c>
      <c r="O569" s="14">
        <f t="shared" si="24"/>
        <v>0</v>
      </c>
      <c r="Q569" s="13">
        <f t="shared" si="25"/>
        <v>1534.7700000000004</v>
      </c>
      <c r="S569" s="13">
        <f t="shared" si="26"/>
        <v>10413.970000000001</v>
      </c>
    </row>
    <row r="570" spans="2:19" ht="12.75" customHeight="1">
      <c r="B570" s="11" t="s">
        <v>671</v>
      </c>
      <c r="C570" s="15" t="s">
        <v>59</v>
      </c>
      <c r="D570" s="12" t="s">
        <v>37</v>
      </c>
      <c r="E570" s="13">
        <v>6445.07</v>
      </c>
      <c r="F570" s="13">
        <v>1042.3499999999999</v>
      </c>
      <c r="G570" s="13">
        <v>194.82000000000016</v>
      </c>
      <c r="H570" s="13"/>
      <c r="I570" s="13">
        <v>1237.17</v>
      </c>
      <c r="J570" s="11" t="s">
        <v>671</v>
      </c>
      <c r="K570" s="11" t="s">
        <v>37</v>
      </c>
      <c r="L570" s="11" t="s">
        <v>59</v>
      </c>
      <c r="O570" s="14">
        <f t="shared" si="24"/>
        <v>0</v>
      </c>
      <c r="Q570" s="13">
        <f t="shared" si="25"/>
        <v>194.82000000000016</v>
      </c>
      <c r="S570" s="13">
        <f t="shared" si="26"/>
        <v>1431.9900000000002</v>
      </c>
    </row>
    <row r="571" spans="2:19" ht="12.75" customHeight="1">
      <c r="B571" s="11" t="s">
        <v>672</v>
      </c>
      <c r="C571" s="15" t="s">
        <v>477</v>
      </c>
      <c r="D571" s="12" t="s">
        <v>34</v>
      </c>
      <c r="E571" s="13">
        <v>6410.65</v>
      </c>
      <c r="F571" s="13">
        <v>1031.68</v>
      </c>
      <c r="G571" s="13">
        <v>193.79999999999995</v>
      </c>
      <c r="H571" s="13"/>
      <c r="I571" s="13">
        <v>1225.48</v>
      </c>
      <c r="J571" s="11" t="s">
        <v>672</v>
      </c>
      <c r="K571" s="11" t="s">
        <v>34</v>
      </c>
      <c r="L571" s="11" t="s">
        <v>477</v>
      </c>
      <c r="O571" s="14">
        <f t="shared" si="24"/>
        <v>0</v>
      </c>
      <c r="Q571" s="13">
        <f t="shared" si="25"/>
        <v>193.79999999999995</v>
      </c>
      <c r="S571" s="13">
        <f t="shared" si="26"/>
        <v>1419.28</v>
      </c>
    </row>
    <row r="572" spans="2:19" ht="12.75" customHeight="1">
      <c r="B572" s="11" t="s">
        <v>673</v>
      </c>
      <c r="C572" s="15" t="s">
        <v>477</v>
      </c>
      <c r="D572" s="12" t="s">
        <v>674</v>
      </c>
      <c r="E572" s="13">
        <v>10854.86</v>
      </c>
      <c r="F572" s="13">
        <v>1051.29</v>
      </c>
      <c r="G572" s="13">
        <v>216.43000000000006</v>
      </c>
      <c r="H572" s="13"/>
      <c r="I572" s="13">
        <v>1267.72</v>
      </c>
      <c r="J572" s="11" t="s">
        <v>673</v>
      </c>
      <c r="K572" s="11" t="s">
        <v>674</v>
      </c>
      <c r="L572" s="11" t="s">
        <v>477</v>
      </c>
      <c r="O572" s="14">
        <f t="shared" si="24"/>
        <v>0</v>
      </c>
      <c r="Q572" s="13">
        <f t="shared" si="25"/>
        <v>216.43000000000006</v>
      </c>
      <c r="S572" s="13">
        <f t="shared" si="26"/>
        <v>1484.15</v>
      </c>
    </row>
    <row r="573" spans="2:19" ht="12.75" customHeight="1">
      <c r="B573" s="11" t="s">
        <v>675</v>
      </c>
      <c r="C573" s="15" t="s">
        <v>45</v>
      </c>
      <c r="D573" s="12" t="s">
        <v>34</v>
      </c>
      <c r="E573" s="13">
        <v>5262.61</v>
      </c>
      <c r="F573" s="13">
        <v>843.15</v>
      </c>
      <c r="G573" s="13">
        <v>159.13</v>
      </c>
      <c r="H573" s="13"/>
      <c r="I573" s="13">
        <v>1002.28</v>
      </c>
      <c r="J573" s="11" t="s">
        <v>675</v>
      </c>
      <c r="K573" s="11" t="s">
        <v>34</v>
      </c>
      <c r="L573" s="11" t="s">
        <v>45</v>
      </c>
      <c r="O573" s="14">
        <f t="shared" si="24"/>
        <v>0</v>
      </c>
      <c r="Q573" s="13">
        <f t="shared" si="25"/>
        <v>159.13</v>
      </c>
      <c r="S573" s="13">
        <f t="shared" si="26"/>
        <v>1161.4099999999999</v>
      </c>
    </row>
    <row r="574" spans="2:19" ht="12.75" customHeight="1">
      <c r="B574" s="11" t="s">
        <v>676</v>
      </c>
      <c r="C574" s="15" t="s">
        <v>59</v>
      </c>
      <c r="D574" s="12" t="s">
        <v>37</v>
      </c>
      <c r="E574" s="13">
        <v>36334.339999999997</v>
      </c>
      <c r="F574" s="13">
        <v>5654.83</v>
      </c>
      <c r="G574" s="13">
        <v>1098.8199999999997</v>
      </c>
      <c r="H574" s="13"/>
      <c r="I574" s="13">
        <v>6753.65</v>
      </c>
      <c r="J574" s="11" t="s">
        <v>676</v>
      </c>
      <c r="K574" s="11" t="s">
        <v>37</v>
      </c>
      <c r="L574" s="11" t="s">
        <v>59</v>
      </c>
      <c r="O574" s="14">
        <f t="shared" si="24"/>
        <v>0</v>
      </c>
      <c r="Q574" s="13">
        <f t="shared" si="25"/>
        <v>1098.8199999999997</v>
      </c>
      <c r="S574" s="13">
        <f t="shared" si="26"/>
        <v>7852.4699999999993</v>
      </c>
    </row>
    <row r="575" spans="2:19" ht="12.75" customHeight="1">
      <c r="B575" s="11" t="s">
        <v>677</v>
      </c>
      <c r="C575" s="15" t="s">
        <v>246</v>
      </c>
      <c r="D575" s="12" t="s">
        <v>34</v>
      </c>
      <c r="E575" s="13">
        <v>24682.16</v>
      </c>
      <c r="F575" s="13">
        <v>3670.29</v>
      </c>
      <c r="G575" s="13">
        <v>746.26000000000022</v>
      </c>
      <c r="H575" s="13"/>
      <c r="I575" s="13">
        <v>4416.55</v>
      </c>
      <c r="J575" s="11" t="s">
        <v>677</v>
      </c>
      <c r="K575" s="11" t="s">
        <v>34</v>
      </c>
      <c r="L575" s="11" t="s">
        <v>246</v>
      </c>
      <c r="O575" s="14">
        <v>0</v>
      </c>
      <c r="Q575" s="13">
        <f t="shared" si="25"/>
        <v>746.26000000000022</v>
      </c>
      <c r="S575" s="13">
        <f t="shared" si="26"/>
        <v>5162.8100000000004</v>
      </c>
    </row>
    <row r="576" spans="2:19" ht="12.75" customHeight="1">
      <c r="B576" s="11" t="s">
        <v>678</v>
      </c>
      <c r="C576" s="15" t="s">
        <v>45</v>
      </c>
      <c r="D576" s="12" t="s">
        <v>34</v>
      </c>
      <c r="E576" s="13">
        <v>12223.9</v>
      </c>
      <c r="F576" s="13">
        <v>1862.05</v>
      </c>
      <c r="G576" s="13">
        <v>369.68000000000006</v>
      </c>
      <c r="H576" s="13"/>
      <c r="I576" s="13">
        <v>2231.73</v>
      </c>
      <c r="J576" s="11" t="s">
        <v>678</v>
      </c>
      <c r="K576" s="11" t="s">
        <v>34</v>
      </c>
      <c r="L576" s="11" t="s">
        <v>45</v>
      </c>
      <c r="O576" s="14">
        <f t="shared" ref="O576:O584" si="27">SUM(B576-J576)</f>
        <v>0</v>
      </c>
      <c r="Q576" s="13">
        <f t="shared" si="25"/>
        <v>369.68000000000006</v>
      </c>
      <c r="S576" s="13">
        <f t="shared" si="26"/>
        <v>2601.41</v>
      </c>
    </row>
    <row r="577" spans="2:19" ht="12.75" customHeight="1">
      <c r="B577" s="11" t="s">
        <v>679</v>
      </c>
      <c r="C577" s="15" t="s">
        <v>477</v>
      </c>
      <c r="D577" s="12" t="s">
        <v>34</v>
      </c>
      <c r="E577" s="13">
        <v>6924.84</v>
      </c>
      <c r="F577" s="13">
        <v>1091.5</v>
      </c>
      <c r="G577" s="13">
        <v>209.3900000000001</v>
      </c>
      <c r="H577" s="13"/>
      <c r="I577" s="13">
        <v>1300.8900000000001</v>
      </c>
      <c r="J577" s="11" t="s">
        <v>679</v>
      </c>
      <c r="K577" s="11" t="s">
        <v>34</v>
      </c>
      <c r="L577" s="11" t="s">
        <v>477</v>
      </c>
      <c r="O577" s="14">
        <f t="shared" si="27"/>
        <v>0</v>
      </c>
      <c r="Q577" s="13">
        <f t="shared" si="25"/>
        <v>209.3900000000001</v>
      </c>
      <c r="S577" s="13">
        <f t="shared" si="26"/>
        <v>1510.2800000000002</v>
      </c>
    </row>
    <row r="578" spans="2:19" ht="12.75" customHeight="1">
      <c r="B578" s="11" t="s">
        <v>680</v>
      </c>
      <c r="C578" s="15" t="s">
        <v>33</v>
      </c>
      <c r="D578" s="12" t="s">
        <v>34</v>
      </c>
      <c r="E578" s="13">
        <v>48715.94</v>
      </c>
      <c r="F578" s="13">
        <v>7074.29</v>
      </c>
      <c r="G578" s="13">
        <v>1472.5299999999997</v>
      </c>
      <c r="H578" s="13"/>
      <c r="I578" s="13">
        <v>8546.82</v>
      </c>
      <c r="J578" s="11" t="s">
        <v>680</v>
      </c>
      <c r="K578" s="11" t="s">
        <v>34</v>
      </c>
      <c r="L578" s="11" t="s">
        <v>33</v>
      </c>
      <c r="O578" s="14">
        <f t="shared" si="27"/>
        <v>0</v>
      </c>
      <c r="Q578" s="13">
        <f t="shared" si="25"/>
        <v>1472.5299999999997</v>
      </c>
      <c r="S578" s="13">
        <f t="shared" si="26"/>
        <v>10019.349999999999</v>
      </c>
    </row>
    <row r="579" spans="2:19" ht="12.75" customHeight="1">
      <c r="B579" s="11" t="s">
        <v>681</v>
      </c>
      <c r="C579" s="15" t="s">
        <v>265</v>
      </c>
      <c r="D579" s="12" t="s">
        <v>37</v>
      </c>
      <c r="E579" s="13">
        <v>53303.54</v>
      </c>
      <c r="F579" s="13">
        <v>7740.48</v>
      </c>
      <c r="G579" s="13">
        <v>1611.2100000000009</v>
      </c>
      <c r="H579" s="13"/>
      <c r="I579" s="13">
        <v>9351.69</v>
      </c>
      <c r="J579" s="11" t="s">
        <v>681</v>
      </c>
      <c r="K579" s="11" t="s">
        <v>37</v>
      </c>
      <c r="L579" s="11" t="s">
        <v>265</v>
      </c>
      <c r="O579" s="14">
        <f t="shared" si="27"/>
        <v>0</v>
      </c>
      <c r="Q579" s="13">
        <f t="shared" ref="Q579:Q642" si="28">G579</f>
        <v>1611.2100000000009</v>
      </c>
      <c r="S579" s="13">
        <f t="shared" ref="S579:S642" si="29">I579+Q579</f>
        <v>10962.900000000001</v>
      </c>
    </row>
    <row r="580" spans="2:19" ht="12.75" customHeight="1">
      <c r="B580" s="11" t="s">
        <v>682</v>
      </c>
      <c r="C580" s="15" t="s">
        <v>202</v>
      </c>
      <c r="D580" s="12" t="s">
        <v>40</v>
      </c>
      <c r="E580" s="13">
        <v>15619.68</v>
      </c>
      <c r="F580" s="13">
        <v>2268.16</v>
      </c>
      <c r="G580" s="13">
        <v>472.10000000000036</v>
      </c>
      <c r="H580" s="13"/>
      <c r="I580" s="13">
        <v>2740.26</v>
      </c>
      <c r="J580" s="11" t="s">
        <v>682</v>
      </c>
      <c r="K580" s="11" t="s">
        <v>40</v>
      </c>
      <c r="L580" s="11" t="s">
        <v>202</v>
      </c>
      <c r="O580" s="14">
        <f t="shared" si="27"/>
        <v>0</v>
      </c>
      <c r="Q580" s="13">
        <f t="shared" si="28"/>
        <v>472.10000000000036</v>
      </c>
      <c r="S580" s="13">
        <f t="shared" si="29"/>
        <v>3212.3600000000006</v>
      </c>
    </row>
    <row r="581" spans="2:19" ht="12.75" customHeight="1">
      <c r="B581" s="11" t="s">
        <v>683</v>
      </c>
      <c r="C581" s="15" t="s">
        <v>234</v>
      </c>
      <c r="D581" s="12" t="s">
        <v>43</v>
      </c>
      <c r="E581" s="13">
        <v>521238.68</v>
      </c>
      <c r="F581" s="13">
        <v>75692.31</v>
      </c>
      <c r="G581" s="13">
        <v>15756.050000000003</v>
      </c>
      <c r="H581" s="13"/>
      <c r="I581" s="13">
        <v>91448.36</v>
      </c>
      <c r="J581" s="11" t="s">
        <v>683</v>
      </c>
      <c r="K581" s="11" t="s">
        <v>43</v>
      </c>
      <c r="L581" s="11" t="s">
        <v>234</v>
      </c>
      <c r="O581" s="14">
        <f t="shared" si="27"/>
        <v>0</v>
      </c>
      <c r="Q581" s="13">
        <f t="shared" si="28"/>
        <v>15756.050000000003</v>
      </c>
      <c r="S581" s="13">
        <f t="shared" si="29"/>
        <v>107204.41</v>
      </c>
    </row>
    <row r="582" spans="2:19" ht="12.75" customHeight="1">
      <c r="B582" s="11" t="s">
        <v>684</v>
      </c>
      <c r="C582" s="15" t="s">
        <v>246</v>
      </c>
      <c r="D582" s="12" t="s">
        <v>34</v>
      </c>
      <c r="E582" s="13">
        <v>8038.79</v>
      </c>
      <c r="F582" s="13">
        <v>1274.03</v>
      </c>
      <c r="G582" s="13">
        <v>243.10000000000014</v>
      </c>
      <c r="H582" s="13"/>
      <c r="I582" s="13">
        <v>1517.13</v>
      </c>
      <c r="J582" s="11" t="s">
        <v>684</v>
      </c>
      <c r="K582" s="11" t="s">
        <v>34</v>
      </c>
      <c r="L582" s="11" t="s">
        <v>246</v>
      </c>
      <c r="O582" s="14">
        <f t="shared" si="27"/>
        <v>0</v>
      </c>
      <c r="Q582" s="13">
        <f t="shared" si="28"/>
        <v>243.10000000000014</v>
      </c>
      <c r="S582" s="13">
        <f t="shared" si="29"/>
        <v>1760.2300000000002</v>
      </c>
    </row>
    <row r="583" spans="2:19" ht="12.75" customHeight="1">
      <c r="B583" s="11" t="s">
        <v>685</v>
      </c>
      <c r="C583" s="17"/>
      <c r="D583" s="12" t="s">
        <v>40</v>
      </c>
      <c r="E583" s="13">
        <v>228265.35</v>
      </c>
      <c r="F583" s="13"/>
      <c r="G583" s="13">
        <v>26568.03</v>
      </c>
      <c r="H583" s="13"/>
      <c r="I583" s="13">
        <v>26568.03</v>
      </c>
      <c r="J583" s="11" t="s">
        <v>685</v>
      </c>
      <c r="K583" s="11" t="s">
        <v>40</v>
      </c>
      <c r="L583" s="11" t="s">
        <v>39</v>
      </c>
      <c r="O583" s="14">
        <f t="shared" si="27"/>
        <v>0</v>
      </c>
      <c r="Q583" s="13">
        <f>ROUND(E583/33,2)</f>
        <v>6917.13</v>
      </c>
      <c r="S583" s="13">
        <f t="shared" si="29"/>
        <v>33485.159999999996</v>
      </c>
    </row>
    <row r="584" spans="2:19" ht="12.75" customHeight="1">
      <c r="B584" s="11" t="s">
        <v>686</v>
      </c>
      <c r="C584" s="15" t="s">
        <v>234</v>
      </c>
      <c r="D584" s="12" t="s">
        <v>43</v>
      </c>
      <c r="E584" s="13">
        <v>146007.75</v>
      </c>
      <c r="F584" s="13">
        <v>13279.29</v>
      </c>
      <c r="G584" s="13">
        <v>2910.2199999999993</v>
      </c>
      <c r="H584" s="13"/>
      <c r="I584" s="13">
        <v>16189.51</v>
      </c>
      <c r="J584" s="11" t="s">
        <v>686</v>
      </c>
      <c r="K584" s="11" t="s">
        <v>43</v>
      </c>
      <c r="L584" s="11" t="s">
        <v>234</v>
      </c>
      <c r="O584" s="14">
        <f t="shared" si="27"/>
        <v>0</v>
      </c>
      <c r="Q584" s="13">
        <f t="shared" si="28"/>
        <v>2910.2199999999993</v>
      </c>
      <c r="S584" s="13">
        <f t="shared" si="29"/>
        <v>19099.73</v>
      </c>
    </row>
    <row r="585" spans="2:19" ht="12.75" customHeight="1">
      <c r="B585" s="11" t="s">
        <v>687</v>
      </c>
      <c r="C585" s="15" t="s">
        <v>234</v>
      </c>
      <c r="D585" s="12" t="s">
        <v>43</v>
      </c>
      <c r="E585" s="13">
        <v>137498.35</v>
      </c>
      <c r="F585" s="13">
        <v>18112.41</v>
      </c>
      <c r="G585" s="13">
        <v>4159.4700000000012</v>
      </c>
      <c r="H585" s="13"/>
      <c r="I585" s="13">
        <v>22271.88</v>
      </c>
      <c r="J585" s="11" t="s">
        <v>687</v>
      </c>
      <c r="K585" s="11" t="s">
        <v>43</v>
      </c>
      <c r="L585" s="11" t="s">
        <v>234</v>
      </c>
      <c r="O585" s="14">
        <v>0</v>
      </c>
      <c r="Q585" s="13">
        <f t="shared" si="28"/>
        <v>4159.4700000000012</v>
      </c>
      <c r="S585" s="13">
        <f t="shared" si="29"/>
        <v>26431.350000000002</v>
      </c>
    </row>
    <row r="586" spans="2:19" ht="12.75" customHeight="1">
      <c r="B586" s="11" t="s">
        <v>688</v>
      </c>
      <c r="C586" s="15" t="s">
        <v>689</v>
      </c>
      <c r="D586" s="12" t="s">
        <v>99</v>
      </c>
      <c r="E586" s="13">
        <v>34831.25</v>
      </c>
      <c r="F586" s="13">
        <v>4588.17</v>
      </c>
      <c r="G586" s="13">
        <v>1053.6300000000001</v>
      </c>
      <c r="H586" s="13"/>
      <c r="I586" s="13">
        <v>5641.8</v>
      </c>
      <c r="J586" s="11" t="s">
        <v>688</v>
      </c>
      <c r="K586" s="11" t="s">
        <v>99</v>
      </c>
      <c r="L586" s="11" t="s">
        <v>689</v>
      </c>
      <c r="O586" s="14">
        <v>0</v>
      </c>
      <c r="Q586" s="13">
        <f t="shared" si="28"/>
        <v>1053.6300000000001</v>
      </c>
      <c r="S586" s="13">
        <f t="shared" si="29"/>
        <v>6695.43</v>
      </c>
    </row>
    <row r="587" spans="2:19" ht="12.75" customHeight="1">
      <c r="B587" s="11" t="s">
        <v>690</v>
      </c>
      <c r="C587" s="15" t="s">
        <v>691</v>
      </c>
      <c r="D587" s="12" t="s">
        <v>343</v>
      </c>
      <c r="E587" s="13">
        <v>9104.5</v>
      </c>
      <c r="F587" s="13">
        <v>1199.23</v>
      </c>
      <c r="G587" s="13">
        <v>275.3599999999999</v>
      </c>
      <c r="H587" s="13"/>
      <c r="I587" s="13">
        <v>1474.59</v>
      </c>
      <c r="J587" s="11" t="s">
        <v>690</v>
      </c>
      <c r="K587" s="11" t="s">
        <v>343</v>
      </c>
      <c r="L587" s="11" t="s">
        <v>691</v>
      </c>
      <c r="O587" s="14">
        <v>0</v>
      </c>
      <c r="Q587" s="13">
        <f t="shared" si="28"/>
        <v>275.3599999999999</v>
      </c>
      <c r="S587" s="13">
        <f t="shared" si="29"/>
        <v>1749.9499999999998</v>
      </c>
    </row>
    <row r="588" spans="2:19" ht="12.75" customHeight="1">
      <c r="B588" s="11" t="s">
        <v>692</v>
      </c>
      <c r="C588" s="15" t="s">
        <v>103</v>
      </c>
      <c r="D588" s="12" t="s">
        <v>34</v>
      </c>
      <c r="E588" s="13">
        <v>30345.99</v>
      </c>
      <c r="F588" s="13">
        <v>3294.71</v>
      </c>
      <c r="G588" s="13">
        <v>917.27999999999975</v>
      </c>
      <c r="H588" s="13"/>
      <c r="I588" s="13">
        <v>4211.99</v>
      </c>
      <c r="J588" s="11" t="s">
        <v>692</v>
      </c>
      <c r="K588" s="11" t="s">
        <v>34</v>
      </c>
      <c r="L588" s="11" t="s">
        <v>103</v>
      </c>
      <c r="O588" s="14">
        <f t="shared" ref="O588:O651" si="30">SUM(B588-J588)</f>
        <v>0</v>
      </c>
      <c r="Q588" s="13">
        <f t="shared" si="28"/>
        <v>917.27999999999975</v>
      </c>
      <c r="S588" s="13">
        <f t="shared" si="29"/>
        <v>5129.2699999999995</v>
      </c>
    </row>
    <row r="589" spans="2:19" ht="12.75" customHeight="1">
      <c r="B589" s="11" t="s">
        <v>693</v>
      </c>
      <c r="C589" s="15" t="s">
        <v>33</v>
      </c>
      <c r="D589" s="12" t="s">
        <v>34</v>
      </c>
      <c r="E589" s="13">
        <v>16106.09</v>
      </c>
      <c r="F589" s="13">
        <v>1168.8599999999999</v>
      </c>
      <c r="G589" s="13">
        <v>486.94000000000005</v>
      </c>
      <c r="H589" s="13"/>
      <c r="I589" s="13">
        <v>1655.8</v>
      </c>
      <c r="J589" s="11" t="s">
        <v>693</v>
      </c>
      <c r="K589" s="11" t="s">
        <v>34</v>
      </c>
      <c r="L589" s="11" t="s">
        <v>33</v>
      </c>
      <c r="O589" s="14">
        <f t="shared" si="30"/>
        <v>0</v>
      </c>
      <c r="Q589" s="13">
        <f t="shared" si="28"/>
        <v>486.94000000000005</v>
      </c>
      <c r="S589" s="13">
        <f t="shared" si="29"/>
        <v>2142.7399999999998</v>
      </c>
    </row>
    <row r="590" spans="2:19" ht="12.75" customHeight="1">
      <c r="B590" s="11" t="s">
        <v>694</v>
      </c>
      <c r="C590" s="15" t="s">
        <v>477</v>
      </c>
      <c r="D590" s="12" t="s">
        <v>34</v>
      </c>
      <c r="E590" s="13">
        <v>6430.75</v>
      </c>
      <c r="F590" s="13">
        <v>1018.09</v>
      </c>
      <c r="G590" s="13">
        <v>194.42999999999995</v>
      </c>
      <c r="H590" s="13"/>
      <c r="I590" s="13">
        <v>1212.52</v>
      </c>
      <c r="J590" s="11" t="s">
        <v>694</v>
      </c>
      <c r="K590" s="11" t="s">
        <v>34</v>
      </c>
      <c r="L590" s="11" t="s">
        <v>477</v>
      </c>
      <c r="O590" s="14">
        <f t="shared" si="30"/>
        <v>0</v>
      </c>
      <c r="Q590" s="13">
        <f t="shared" si="28"/>
        <v>194.42999999999995</v>
      </c>
      <c r="S590" s="13">
        <f t="shared" si="29"/>
        <v>1406.9499999999998</v>
      </c>
    </row>
    <row r="591" spans="2:19" ht="12.75" customHeight="1">
      <c r="B591" s="11" t="s">
        <v>695</v>
      </c>
      <c r="C591" s="15" t="s">
        <v>36</v>
      </c>
      <c r="D591" s="12" t="s">
        <v>37</v>
      </c>
      <c r="E591" s="13">
        <v>105830.71</v>
      </c>
      <c r="F591" s="13">
        <v>8811.5300000000007</v>
      </c>
      <c r="G591" s="13">
        <v>3199.6999999999989</v>
      </c>
      <c r="H591" s="13"/>
      <c r="I591" s="13">
        <v>12011.23</v>
      </c>
      <c r="J591" s="11" t="s">
        <v>695</v>
      </c>
      <c r="K591" s="11" t="s">
        <v>37</v>
      </c>
      <c r="L591" s="11" t="s">
        <v>36</v>
      </c>
      <c r="O591" s="14">
        <f t="shared" si="30"/>
        <v>0</v>
      </c>
      <c r="Q591" s="13">
        <f t="shared" si="28"/>
        <v>3199.6999999999989</v>
      </c>
      <c r="S591" s="13">
        <f t="shared" si="29"/>
        <v>15210.929999999998</v>
      </c>
    </row>
    <row r="592" spans="2:19" ht="12.75" customHeight="1">
      <c r="B592" s="11" t="s">
        <v>696</v>
      </c>
      <c r="C592" s="15" t="s">
        <v>39</v>
      </c>
      <c r="D592" s="12" t="s">
        <v>40</v>
      </c>
      <c r="E592" s="13">
        <v>39490.74</v>
      </c>
      <c r="F592" s="13">
        <v>3287.97</v>
      </c>
      <c r="G592" s="13">
        <v>1193.9299999999998</v>
      </c>
      <c r="H592" s="13"/>
      <c r="I592" s="13">
        <v>4481.8999999999996</v>
      </c>
      <c r="J592" s="11" t="s">
        <v>696</v>
      </c>
      <c r="K592" s="11" t="s">
        <v>40</v>
      </c>
      <c r="L592" s="11" t="s">
        <v>39</v>
      </c>
      <c r="O592" s="14">
        <f t="shared" si="30"/>
        <v>0</v>
      </c>
      <c r="Q592" s="13">
        <f t="shared" si="28"/>
        <v>1193.9299999999998</v>
      </c>
      <c r="S592" s="13">
        <f t="shared" si="29"/>
        <v>5675.83</v>
      </c>
    </row>
    <row r="593" spans="2:19" ht="12.75" customHeight="1">
      <c r="B593" s="11" t="s">
        <v>697</v>
      </c>
      <c r="C593" s="15" t="s">
        <v>234</v>
      </c>
      <c r="D593" s="12" t="s">
        <v>43</v>
      </c>
      <c r="E593" s="13">
        <v>172618.16</v>
      </c>
      <c r="F593" s="13">
        <v>22690.82</v>
      </c>
      <c r="G593" s="13">
        <v>5220.6399999999994</v>
      </c>
      <c r="H593" s="13"/>
      <c r="I593" s="13">
        <v>27911.46</v>
      </c>
      <c r="J593" s="11" t="s">
        <v>697</v>
      </c>
      <c r="K593" s="11" t="s">
        <v>43</v>
      </c>
      <c r="L593" s="11" t="s">
        <v>234</v>
      </c>
      <c r="O593" s="14">
        <f t="shared" si="30"/>
        <v>0</v>
      </c>
      <c r="Q593" s="13">
        <f t="shared" si="28"/>
        <v>5220.6399999999994</v>
      </c>
      <c r="S593" s="13">
        <f t="shared" si="29"/>
        <v>33132.1</v>
      </c>
    </row>
    <row r="594" spans="2:19" ht="12.75" customHeight="1">
      <c r="B594" s="11" t="s">
        <v>698</v>
      </c>
      <c r="C594" s="15" t="s">
        <v>234</v>
      </c>
      <c r="D594" s="12" t="s">
        <v>43</v>
      </c>
      <c r="E594" s="13">
        <v>906497.03</v>
      </c>
      <c r="F594" s="13">
        <v>75475.87</v>
      </c>
      <c r="G594" s="13">
        <v>27407.61</v>
      </c>
      <c r="H594" s="13"/>
      <c r="I594" s="13">
        <v>102883.48</v>
      </c>
      <c r="J594" s="11" t="s">
        <v>698</v>
      </c>
      <c r="K594" s="11" t="s">
        <v>43</v>
      </c>
      <c r="L594" s="11" t="s">
        <v>234</v>
      </c>
      <c r="O594" s="14">
        <f t="shared" si="30"/>
        <v>0</v>
      </c>
      <c r="Q594" s="13">
        <f t="shared" si="28"/>
        <v>27407.61</v>
      </c>
      <c r="S594" s="13">
        <f t="shared" si="29"/>
        <v>130291.09</v>
      </c>
    </row>
    <row r="595" spans="2:19" ht="12.75" customHeight="1">
      <c r="B595" s="11" t="s">
        <v>699</v>
      </c>
      <c r="C595" s="15" t="s">
        <v>477</v>
      </c>
      <c r="D595" s="12" t="s">
        <v>34</v>
      </c>
      <c r="E595" s="13">
        <v>5037.8900000000003</v>
      </c>
      <c r="F595" s="13">
        <v>666.59</v>
      </c>
      <c r="G595" s="13">
        <v>152.26999999999998</v>
      </c>
      <c r="H595" s="13"/>
      <c r="I595" s="13">
        <v>818.86</v>
      </c>
      <c r="J595" s="11" t="s">
        <v>699</v>
      </c>
      <c r="K595" s="11" t="s">
        <v>34</v>
      </c>
      <c r="L595" s="11" t="s">
        <v>477</v>
      </c>
      <c r="O595" s="14">
        <f t="shared" si="30"/>
        <v>0</v>
      </c>
      <c r="Q595" s="13">
        <f t="shared" si="28"/>
        <v>152.26999999999998</v>
      </c>
      <c r="S595" s="13">
        <f t="shared" si="29"/>
        <v>971.13</v>
      </c>
    </row>
    <row r="596" spans="2:19" ht="12.75" customHeight="1">
      <c r="B596" s="11" t="s">
        <v>700</v>
      </c>
      <c r="C596" s="15" t="s">
        <v>49</v>
      </c>
      <c r="D596" s="12" t="s">
        <v>40</v>
      </c>
      <c r="E596" s="13">
        <v>10252.709999999999</v>
      </c>
      <c r="F596" s="13">
        <v>1488.11</v>
      </c>
      <c r="G596" s="13">
        <v>309.99</v>
      </c>
      <c r="H596" s="13"/>
      <c r="I596" s="13">
        <v>1798.1</v>
      </c>
      <c r="J596" s="11" t="s">
        <v>700</v>
      </c>
      <c r="K596" s="11" t="s">
        <v>40</v>
      </c>
      <c r="L596" s="11" t="s">
        <v>49</v>
      </c>
      <c r="O596" s="14">
        <f t="shared" si="30"/>
        <v>0</v>
      </c>
      <c r="Q596" s="13">
        <f t="shared" si="28"/>
        <v>309.99</v>
      </c>
      <c r="S596" s="13">
        <f t="shared" si="29"/>
        <v>2108.09</v>
      </c>
    </row>
    <row r="597" spans="2:19" ht="12.75" customHeight="1">
      <c r="B597" s="11" t="s">
        <v>701</v>
      </c>
      <c r="C597" s="15" t="s">
        <v>36</v>
      </c>
      <c r="D597" s="12" t="s">
        <v>37</v>
      </c>
      <c r="E597" s="13">
        <v>99143.29</v>
      </c>
      <c r="F597" s="13">
        <v>6732.9</v>
      </c>
      <c r="G597" s="13">
        <v>2997.5</v>
      </c>
      <c r="H597" s="13"/>
      <c r="I597" s="13">
        <v>9730.4</v>
      </c>
      <c r="J597" s="11" t="s">
        <v>701</v>
      </c>
      <c r="K597" s="11" t="s">
        <v>37</v>
      </c>
      <c r="L597" s="11" t="s">
        <v>36</v>
      </c>
      <c r="O597" s="14">
        <f t="shared" si="30"/>
        <v>0</v>
      </c>
      <c r="Q597" s="13">
        <f t="shared" si="28"/>
        <v>2997.5</v>
      </c>
      <c r="S597" s="13">
        <f t="shared" si="29"/>
        <v>12727.9</v>
      </c>
    </row>
    <row r="598" spans="2:19" ht="12.75" customHeight="1">
      <c r="B598" s="11" t="s">
        <v>702</v>
      </c>
      <c r="C598" s="15" t="s">
        <v>39</v>
      </c>
      <c r="D598" s="12" t="s">
        <v>40</v>
      </c>
      <c r="E598" s="13">
        <v>21583.83</v>
      </c>
      <c r="F598" s="13">
        <v>1465.76</v>
      </c>
      <c r="G598" s="13">
        <v>652.51</v>
      </c>
      <c r="H598" s="13"/>
      <c r="I598" s="13">
        <v>2118.27</v>
      </c>
      <c r="J598" s="11" t="s">
        <v>702</v>
      </c>
      <c r="K598" s="11" t="s">
        <v>40</v>
      </c>
      <c r="L598" s="11" t="s">
        <v>39</v>
      </c>
      <c r="O598" s="14">
        <f t="shared" si="30"/>
        <v>0</v>
      </c>
      <c r="Q598" s="13">
        <f t="shared" si="28"/>
        <v>652.51</v>
      </c>
      <c r="S598" s="13">
        <f t="shared" si="29"/>
        <v>2770.7799999999997</v>
      </c>
    </row>
    <row r="599" spans="2:19" ht="12.75" customHeight="1">
      <c r="B599" s="11" t="s">
        <v>703</v>
      </c>
      <c r="C599" s="15" t="s">
        <v>704</v>
      </c>
      <c r="D599" s="12" t="s">
        <v>34</v>
      </c>
      <c r="E599" s="13">
        <v>180212.67</v>
      </c>
      <c r="F599" s="13">
        <v>14960.32</v>
      </c>
      <c r="G599" s="13">
        <v>5446.880000000001</v>
      </c>
      <c r="H599" s="13"/>
      <c r="I599" s="13">
        <v>20407.2</v>
      </c>
      <c r="J599" s="11" t="s">
        <v>703</v>
      </c>
      <c r="K599" s="11" t="s">
        <v>34</v>
      </c>
      <c r="L599" s="11" t="s">
        <v>704</v>
      </c>
      <c r="O599" s="14">
        <f t="shared" si="30"/>
        <v>0</v>
      </c>
      <c r="Q599" s="13">
        <f t="shared" si="28"/>
        <v>5446.880000000001</v>
      </c>
      <c r="S599" s="13">
        <f t="shared" si="29"/>
        <v>25854.080000000002</v>
      </c>
    </row>
    <row r="600" spans="2:19" ht="12.75" customHeight="1">
      <c r="B600" s="11" t="s">
        <v>705</v>
      </c>
      <c r="C600" s="15" t="s">
        <v>202</v>
      </c>
      <c r="D600" s="12" t="s">
        <v>40</v>
      </c>
      <c r="E600" s="13">
        <v>828658.72</v>
      </c>
      <c r="F600" s="13">
        <v>68791.06</v>
      </c>
      <c r="G600" s="13">
        <v>25046.180000000008</v>
      </c>
      <c r="H600" s="13"/>
      <c r="I600" s="13">
        <v>93837.24</v>
      </c>
      <c r="J600" s="11" t="s">
        <v>705</v>
      </c>
      <c r="K600" s="11" t="s">
        <v>40</v>
      </c>
      <c r="L600" s="11" t="s">
        <v>202</v>
      </c>
      <c r="O600" s="14">
        <f t="shared" si="30"/>
        <v>0</v>
      </c>
      <c r="Q600" s="13">
        <f t="shared" si="28"/>
        <v>25046.180000000008</v>
      </c>
      <c r="S600" s="13">
        <f t="shared" si="29"/>
        <v>118883.42000000001</v>
      </c>
    </row>
    <row r="601" spans="2:19" ht="12.75" customHeight="1">
      <c r="B601" s="11" t="s">
        <v>706</v>
      </c>
      <c r="C601" s="15" t="s">
        <v>33</v>
      </c>
      <c r="D601" s="12" t="s">
        <v>34</v>
      </c>
      <c r="E601" s="13">
        <v>9025.6</v>
      </c>
      <c r="F601" s="13">
        <v>1306.48</v>
      </c>
      <c r="G601" s="13">
        <v>272.70000000000005</v>
      </c>
      <c r="H601" s="13"/>
      <c r="I601" s="13">
        <v>1579.18</v>
      </c>
      <c r="J601" s="11" t="s">
        <v>706</v>
      </c>
      <c r="K601" s="11" t="s">
        <v>34</v>
      </c>
      <c r="L601" s="11" t="s">
        <v>33</v>
      </c>
      <c r="O601" s="14">
        <f t="shared" si="30"/>
        <v>0</v>
      </c>
      <c r="Q601" s="13">
        <f t="shared" si="28"/>
        <v>272.70000000000005</v>
      </c>
      <c r="S601" s="13">
        <f t="shared" si="29"/>
        <v>1851.88</v>
      </c>
    </row>
    <row r="602" spans="2:19" ht="12.75" customHeight="1">
      <c r="B602" s="11" t="s">
        <v>707</v>
      </c>
      <c r="C602" s="15" t="s">
        <v>36</v>
      </c>
      <c r="D602" s="12" t="s">
        <v>37</v>
      </c>
      <c r="E602" s="13">
        <v>7994.1</v>
      </c>
      <c r="F602" s="13">
        <v>1157.17</v>
      </c>
      <c r="G602" s="13">
        <v>241.52999999999997</v>
      </c>
      <c r="H602" s="13"/>
      <c r="I602" s="13">
        <v>1398.7</v>
      </c>
      <c r="J602" s="11" t="s">
        <v>707</v>
      </c>
      <c r="K602" s="11" t="s">
        <v>37</v>
      </c>
      <c r="L602" s="11" t="s">
        <v>36</v>
      </c>
      <c r="O602" s="14">
        <f t="shared" si="30"/>
        <v>0</v>
      </c>
      <c r="Q602" s="13">
        <f t="shared" si="28"/>
        <v>241.52999999999997</v>
      </c>
      <c r="S602" s="13">
        <f t="shared" si="29"/>
        <v>1640.23</v>
      </c>
    </row>
    <row r="603" spans="2:19" ht="12.75" customHeight="1">
      <c r="B603" s="11" t="s">
        <v>708</v>
      </c>
      <c r="C603" s="15" t="s">
        <v>45</v>
      </c>
      <c r="D603" s="12" t="s">
        <v>34</v>
      </c>
      <c r="E603" s="13">
        <v>22576.62</v>
      </c>
      <c r="F603" s="13">
        <v>3207.38</v>
      </c>
      <c r="G603" s="13">
        <v>682.46</v>
      </c>
      <c r="H603" s="13"/>
      <c r="I603" s="13">
        <v>3889.84</v>
      </c>
      <c r="J603" s="11" t="s">
        <v>708</v>
      </c>
      <c r="K603" s="11" t="s">
        <v>34</v>
      </c>
      <c r="L603" s="11" t="s">
        <v>45</v>
      </c>
      <c r="O603" s="14">
        <f t="shared" si="30"/>
        <v>0</v>
      </c>
      <c r="Q603" s="13">
        <f t="shared" si="28"/>
        <v>682.46</v>
      </c>
      <c r="S603" s="13">
        <f t="shared" si="29"/>
        <v>4572.3</v>
      </c>
    </row>
    <row r="604" spans="2:19" ht="12.75" customHeight="1">
      <c r="B604" s="11" t="s">
        <v>709</v>
      </c>
      <c r="C604" s="15" t="s">
        <v>59</v>
      </c>
      <c r="D604" s="12" t="s">
        <v>37</v>
      </c>
      <c r="E604" s="13">
        <v>18327.53</v>
      </c>
      <c r="F604" s="13">
        <v>2603.6999999999998</v>
      </c>
      <c r="G604" s="13">
        <v>554.02</v>
      </c>
      <c r="H604" s="13"/>
      <c r="I604" s="13">
        <v>3157.72</v>
      </c>
      <c r="J604" s="11" t="s">
        <v>709</v>
      </c>
      <c r="K604" s="11" t="s">
        <v>37</v>
      </c>
      <c r="L604" s="11" t="s">
        <v>59</v>
      </c>
      <c r="O604" s="14">
        <f t="shared" si="30"/>
        <v>0</v>
      </c>
      <c r="Q604" s="13">
        <f t="shared" si="28"/>
        <v>554.02</v>
      </c>
      <c r="S604" s="13">
        <f t="shared" si="29"/>
        <v>3711.74</v>
      </c>
    </row>
    <row r="605" spans="2:19" ht="12.75" customHeight="1">
      <c r="B605" s="11" t="s">
        <v>710</v>
      </c>
      <c r="C605" s="15" t="s">
        <v>246</v>
      </c>
      <c r="D605" s="12" t="s">
        <v>34</v>
      </c>
      <c r="E605" s="13">
        <v>6173.73</v>
      </c>
      <c r="F605" s="13">
        <v>828.63</v>
      </c>
      <c r="G605" s="13">
        <v>186.64</v>
      </c>
      <c r="H605" s="13"/>
      <c r="I605" s="13">
        <v>1015.27</v>
      </c>
      <c r="J605" s="11" t="s">
        <v>710</v>
      </c>
      <c r="K605" s="11" t="s">
        <v>34</v>
      </c>
      <c r="L605" s="11" t="s">
        <v>246</v>
      </c>
      <c r="O605" s="14">
        <f t="shared" si="30"/>
        <v>0</v>
      </c>
      <c r="Q605" s="13">
        <f t="shared" si="28"/>
        <v>186.64</v>
      </c>
      <c r="S605" s="13">
        <f t="shared" si="29"/>
        <v>1201.9099999999999</v>
      </c>
    </row>
    <row r="606" spans="2:19" ht="12.75" customHeight="1">
      <c r="B606" s="11" t="s">
        <v>711</v>
      </c>
      <c r="C606" s="15" t="s">
        <v>45</v>
      </c>
      <c r="D606" s="12" t="s">
        <v>34</v>
      </c>
      <c r="E606" s="13">
        <v>22608.799999999999</v>
      </c>
      <c r="F606" s="13">
        <v>3354.96</v>
      </c>
      <c r="G606" s="13">
        <v>683.80000000000018</v>
      </c>
      <c r="H606" s="13"/>
      <c r="I606" s="13">
        <v>4038.76</v>
      </c>
      <c r="J606" s="11" t="s">
        <v>711</v>
      </c>
      <c r="K606" s="11" t="s">
        <v>34</v>
      </c>
      <c r="L606" s="11" t="s">
        <v>45</v>
      </c>
      <c r="O606" s="14">
        <f t="shared" si="30"/>
        <v>0</v>
      </c>
      <c r="Q606" s="13">
        <f t="shared" si="28"/>
        <v>683.80000000000018</v>
      </c>
      <c r="S606" s="13">
        <f t="shared" si="29"/>
        <v>4722.5600000000004</v>
      </c>
    </row>
    <row r="607" spans="2:19" ht="12.75" customHeight="1">
      <c r="B607" s="11" t="s">
        <v>712</v>
      </c>
      <c r="C607" s="15" t="s">
        <v>45</v>
      </c>
      <c r="D607" s="12" t="s">
        <v>34</v>
      </c>
      <c r="E607" s="13">
        <v>6294</v>
      </c>
      <c r="F607" s="13">
        <v>911.79</v>
      </c>
      <c r="G607" s="13">
        <v>190.27999999999997</v>
      </c>
      <c r="H607" s="13"/>
      <c r="I607" s="13">
        <v>1102.07</v>
      </c>
      <c r="J607" s="11" t="s">
        <v>712</v>
      </c>
      <c r="K607" s="11" t="s">
        <v>34</v>
      </c>
      <c r="L607" s="11" t="s">
        <v>45</v>
      </c>
      <c r="O607" s="14">
        <f t="shared" si="30"/>
        <v>0</v>
      </c>
      <c r="Q607" s="13">
        <f t="shared" si="28"/>
        <v>190.27999999999997</v>
      </c>
      <c r="S607" s="13">
        <f t="shared" si="29"/>
        <v>1292.3499999999999</v>
      </c>
    </row>
    <row r="608" spans="2:19" ht="12.75" customHeight="1">
      <c r="B608" s="11" t="s">
        <v>713</v>
      </c>
      <c r="C608" s="15" t="s">
        <v>36</v>
      </c>
      <c r="D608" s="12" t="s">
        <v>37</v>
      </c>
      <c r="E608" s="13">
        <v>156292.1</v>
      </c>
      <c r="F608" s="13">
        <v>19810.95</v>
      </c>
      <c r="G608" s="13">
        <v>4724.6899999999987</v>
      </c>
      <c r="H608" s="13"/>
      <c r="I608" s="13">
        <v>24535.64</v>
      </c>
      <c r="J608" s="11" t="s">
        <v>713</v>
      </c>
      <c r="K608" s="11" t="s">
        <v>37</v>
      </c>
      <c r="L608" s="11" t="s">
        <v>36</v>
      </c>
      <c r="O608" s="14">
        <f t="shared" si="30"/>
        <v>0</v>
      </c>
      <c r="Q608" s="13">
        <f t="shared" si="28"/>
        <v>4724.6899999999987</v>
      </c>
      <c r="S608" s="13">
        <f t="shared" si="29"/>
        <v>29260.329999999998</v>
      </c>
    </row>
    <row r="609" spans="2:19" ht="12.75" customHeight="1">
      <c r="B609" s="11" t="s">
        <v>714</v>
      </c>
      <c r="C609" s="15" t="s">
        <v>45</v>
      </c>
      <c r="D609" s="12" t="s">
        <v>34</v>
      </c>
      <c r="E609" s="13">
        <v>12184.13</v>
      </c>
      <c r="F609" s="13">
        <v>1762.5</v>
      </c>
      <c r="G609" s="13">
        <v>368.38999999999987</v>
      </c>
      <c r="H609" s="13"/>
      <c r="I609" s="13">
        <v>2130.89</v>
      </c>
      <c r="J609" s="11" t="s">
        <v>714</v>
      </c>
      <c r="K609" s="11" t="s">
        <v>34</v>
      </c>
      <c r="L609" s="11" t="s">
        <v>45</v>
      </c>
      <c r="O609" s="14">
        <v>0</v>
      </c>
      <c r="Q609" s="13">
        <f t="shared" si="28"/>
        <v>368.38999999999987</v>
      </c>
      <c r="S609" s="13">
        <f t="shared" si="29"/>
        <v>2499.2799999999997</v>
      </c>
    </row>
    <row r="610" spans="2:19" ht="12.75" customHeight="1">
      <c r="B610" s="11" t="s">
        <v>715</v>
      </c>
      <c r="C610" s="15" t="s">
        <v>36</v>
      </c>
      <c r="D610" s="12" t="s">
        <v>37</v>
      </c>
      <c r="E610" s="13">
        <v>65732.14</v>
      </c>
      <c r="F610" s="13">
        <v>8140.52</v>
      </c>
      <c r="G610" s="13">
        <v>1986.9699999999993</v>
      </c>
      <c r="H610" s="13"/>
      <c r="I610" s="13">
        <v>10127.49</v>
      </c>
      <c r="J610" s="11" t="s">
        <v>715</v>
      </c>
      <c r="K610" s="11" t="s">
        <v>37</v>
      </c>
      <c r="L610" s="11" t="s">
        <v>36</v>
      </c>
      <c r="O610" s="14">
        <f t="shared" si="30"/>
        <v>0</v>
      </c>
      <c r="Q610" s="13">
        <f t="shared" si="28"/>
        <v>1986.9699999999993</v>
      </c>
      <c r="S610" s="13">
        <f t="shared" si="29"/>
        <v>12114.46</v>
      </c>
    </row>
    <row r="611" spans="2:19" ht="12.75" customHeight="1">
      <c r="B611" s="11" t="s">
        <v>716</v>
      </c>
      <c r="C611" s="15" t="s">
        <v>477</v>
      </c>
      <c r="D611" s="12" t="s">
        <v>40</v>
      </c>
      <c r="E611" s="13">
        <v>41030.379999999997</v>
      </c>
      <c r="F611" s="13">
        <v>5734.12</v>
      </c>
      <c r="G611" s="13">
        <v>1240.9700000000003</v>
      </c>
      <c r="H611" s="13"/>
      <c r="I611" s="13">
        <v>6975.09</v>
      </c>
      <c r="J611" s="11" t="s">
        <v>716</v>
      </c>
      <c r="K611" s="11" t="s">
        <v>40</v>
      </c>
      <c r="L611" s="11" t="s">
        <v>477</v>
      </c>
      <c r="O611" s="14">
        <f t="shared" si="30"/>
        <v>0</v>
      </c>
      <c r="Q611" s="13">
        <f t="shared" si="28"/>
        <v>1240.9700000000003</v>
      </c>
      <c r="S611" s="13">
        <f t="shared" si="29"/>
        <v>8216.0600000000013</v>
      </c>
    </row>
    <row r="612" spans="2:19" ht="12.75" customHeight="1">
      <c r="B612" s="11" t="s">
        <v>717</v>
      </c>
      <c r="C612" s="15" t="s">
        <v>246</v>
      </c>
      <c r="D612" s="12" t="s">
        <v>34</v>
      </c>
      <c r="E612" s="13">
        <v>14665.61</v>
      </c>
      <c r="F612" s="13">
        <v>2152.41</v>
      </c>
      <c r="G612" s="13">
        <v>443.43000000000029</v>
      </c>
      <c r="H612" s="13"/>
      <c r="I612" s="13">
        <v>2595.84</v>
      </c>
      <c r="J612" s="11" t="s">
        <v>717</v>
      </c>
      <c r="K612" s="11" t="s">
        <v>34</v>
      </c>
      <c r="L612" s="11" t="s">
        <v>246</v>
      </c>
      <c r="O612" s="14">
        <f t="shared" si="30"/>
        <v>0</v>
      </c>
      <c r="Q612" s="13">
        <f t="shared" si="28"/>
        <v>443.43000000000029</v>
      </c>
      <c r="S612" s="13">
        <f t="shared" si="29"/>
        <v>3039.2700000000004</v>
      </c>
    </row>
    <row r="613" spans="2:19" ht="12.75" customHeight="1">
      <c r="B613" s="11" t="s">
        <v>718</v>
      </c>
      <c r="C613" s="15" t="s">
        <v>246</v>
      </c>
      <c r="D613" s="12" t="s">
        <v>34</v>
      </c>
      <c r="E613" s="13">
        <v>42326.92</v>
      </c>
      <c r="F613" s="13">
        <v>5338.76</v>
      </c>
      <c r="G613" s="13">
        <v>1280.0500000000002</v>
      </c>
      <c r="H613" s="13"/>
      <c r="I613" s="13">
        <v>6618.81</v>
      </c>
      <c r="J613" s="11" t="s">
        <v>718</v>
      </c>
      <c r="K613" s="11" t="s">
        <v>34</v>
      </c>
      <c r="L613" s="11" t="s">
        <v>246</v>
      </c>
      <c r="O613" s="14">
        <f t="shared" si="30"/>
        <v>0</v>
      </c>
      <c r="Q613" s="13">
        <f t="shared" si="28"/>
        <v>1280.0500000000002</v>
      </c>
      <c r="S613" s="13">
        <f t="shared" si="29"/>
        <v>7898.8600000000006</v>
      </c>
    </row>
    <row r="614" spans="2:19" ht="12.75" customHeight="1">
      <c r="B614" s="11" t="s">
        <v>719</v>
      </c>
      <c r="C614" s="15" t="s">
        <v>477</v>
      </c>
      <c r="D614" s="12" t="s">
        <v>37</v>
      </c>
      <c r="E614" s="13">
        <v>6622.67</v>
      </c>
      <c r="F614" s="13">
        <v>835.2</v>
      </c>
      <c r="G614" s="13">
        <v>200.25</v>
      </c>
      <c r="H614" s="13"/>
      <c r="I614" s="13">
        <v>1035.45</v>
      </c>
      <c r="J614" s="11" t="s">
        <v>719</v>
      </c>
      <c r="K614" s="11" t="s">
        <v>37</v>
      </c>
      <c r="L614" s="11" t="s">
        <v>477</v>
      </c>
      <c r="O614" s="14">
        <f t="shared" si="30"/>
        <v>0</v>
      </c>
      <c r="Q614" s="13">
        <f t="shared" si="28"/>
        <v>200.25</v>
      </c>
      <c r="S614" s="13">
        <f t="shared" si="29"/>
        <v>1235.7</v>
      </c>
    </row>
    <row r="615" spans="2:19" ht="12.75" customHeight="1">
      <c r="B615" s="11" t="s">
        <v>720</v>
      </c>
      <c r="C615" s="15" t="s">
        <v>45</v>
      </c>
      <c r="D615" s="12" t="s">
        <v>34</v>
      </c>
      <c r="E615" s="13">
        <v>12913.87</v>
      </c>
      <c r="F615" s="13">
        <v>1805.04</v>
      </c>
      <c r="G615" s="13">
        <v>390.53999999999996</v>
      </c>
      <c r="H615" s="13"/>
      <c r="I615" s="13">
        <v>2195.58</v>
      </c>
      <c r="J615" s="11" t="s">
        <v>720</v>
      </c>
      <c r="K615" s="11" t="s">
        <v>34</v>
      </c>
      <c r="L615" s="11" t="s">
        <v>45</v>
      </c>
      <c r="O615" s="14">
        <f t="shared" si="30"/>
        <v>0</v>
      </c>
      <c r="Q615" s="13">
        <f t="shared" si="28"/>
        <v>390.53999999999996</v>
      </c>
      <c r="S615" s="13">
        <f t="shared" si="29"/>
        <v>2586.12</v>
      </c>
    </row>
    <row r="616" spans="2:19" ht="12.75" customHeight="1">
      <c r="B616" s="11" t="s">
        <v>721</v>
      </c>
      <c r="C616" s="15" t="s">
        <v>722</v>
      </c>
      <c r="D616" s="12" t="s">
        <v>34</v>
      </c>
      <c r="E616" s="13">
        <v>5347.02</v>
      </c>
      <c r="F616" s="13">
        <v>797.11</v>
      </c>
      <c r="G616" s="13">
        <v>161.63999999999999</v>
      </c>
      <c r="H616" s="13"/>
      <c r="I616" s="13">
        <v>958.75</v>
      </c>
      <c r="J616" s="11" t="s">
        <v>721</v>
      </c>
      <c r="K616" s="11" t="s">
        <v>34</v>
      </c>
      <c r="L616" s="11" t="s">
        <v>722</v>
      </c>
      <c r="O616" s="14">
        <f t="shared" si="30"/>
        <v>0</v>
      </c>
      <c r="Q616" s="13">
        <f t="shared" si="28"/>
        <v>161.63999999999999</v>
      </c>
      <c r="S616" s="13">
        <f t="shared" si="29"/>
        <v>1120.3899999999999</v>
      </c>
    </row>
    <row r="617" spans="2:19" ht="12.75" customHeight="1">
      <c r="B617" s="11" t="s">
        <v>723</v>
      </c>
      <c r="C617" s="15" t="s">
        <v>477</v>
      </c>
      <c r="D617" s="12" t="s">
        <v>34</v>
      </c>
      <c r="E617" s="13">
        <v>75116.28</v>
      </c>
      <c r="F617" s="13">
        <v>10340.58</v>
      </c>
      <c r="G617" s="13">
        <v>2271.83</v>
      </c>
      <c r="H617" s="13"/>
      <c r="I617" s="13">
        <v>12612.41</v>
      </c>
      <c r="J617" s="11" t="s">
        <v>723</v>
      </c>
      <c r="K617" s="11" t="s">
        <v>34</v>
      </c>
      <c r="L617" s="11" t="s">
        <v>477</v>
      </c>
      <c r="O617" s="14">
        <f t="shared" si="30"/>
        <v>0</v>
      </c>
      <c r="Q617" s="13">
        <f t="shared" si="28"/>
        <v>2271.83</v>
      </c>
      <c r="S617" s="13">
        <f t="shared" si="29"/>
        <v>14884.24</v>
      </c>
    </row>
    <row r="618" spans="2:19" ht="12.75" customHeight="1">
      <c r="B618" s="11" t="s">
        <v>724</v>
      </c>
      <c r="C618" s="15" t="s">
        <v>477</v>
      </c>
      <c r="D618" s="12" t="s">
        <v>37</v>
      </c>
      <c r="E618" s="13">
        <v>15973.24</v>
      </c>
      <c r="F618" s="13">
        <v>2198.77</v>
      </c>
      <c r="G618" s="13">
        <v>483.03999999999996</v>
      </c>
      <c r="H618" s="13"/>
      <c r="I618" s="13">
        <v>2681.81</v>
      </c>
      <c r="J618" s="11" t="s">
        <v>724</v>
      </c>
      <c r="K618" s="11" t="s">
        <v>37</v>
      </c>
      <c r="L618" s="11" t="s">
        <v>477</v>
      </c>
      <c r="O618" s="14">
        <f t="shared" si="30"/>
        <v>0</v>
      </c>
      <c r="Q618" s="13">
        <f t="shared" si="28"/>
        <v>483.03999999999996</v>
      </c>
      <c r="S618" s="13">
        <f t="shared" si="29"/>
        <v>3164.85</v>
      </c>
    </row>
    <row r="619" spans="2:19" ht="12.75" customHeight="1">
      <c r="B619" s="11" t="s">
        <v>725</v>
      </c>
      <c r="C619" s="15" t="s">
        <v>59</v>
      </c>
      <c r="D619" s="12" t="s">
        <v>37</v>
      </c>
      <c r="E619" s="13">
        <v>26781.200000000001</v>
      </c>
      <c r="F619" s="13">
        <v>3685.95</v>
      </c>
      <c r="G619" s="13">
        <v>809.98000000000047</v>
      </c>
      <c r="H619" s="13"/>
      <c r="I619" s="13">
        <v>4495.93</v>
      </c>
      <c r="J619" s="11" t="s">
        <v>725</v>
      </c>
      <c r="K619" s="11" t="s">
        <v>37</v>
      </c>
      <c r="L619" s="11" t="s">
        <v>59</v>
      </c>
      <c r="O619" s="14">
        <f t="shared" si="30"/>
        <v>0</v>
      </c>
      <c r="Q619" s="13">
        <f t="shared" si="28"/>
        <v>809.98000000000047</v>
      </c>
      <c r="S619" s="13">
        <f t="shared" si="29"/>
        <v>5305.9100000000008</v>
      </c>
    </row>
    <row r="620" spans="2:19" ht="12.75" customHeight="1">
      <c r="B620" s="11" t="s">
        <v>726</v>
      </c>
      <c r="C620" s="15" t="s">
        <v>45</v>
      </c>
      <c r="D620" s="12" t="s">
        <v>34</v>
      </c>
      <c r="E620" s="13">
        <v>11509.61</v>
      </c>
      <c r="F620" s="13">
        <v>1608.99</v>
      </c>
      <c r="G620" s="13">
        <v>348.03999999999996</v>
      </c>
      <c r="H620" s="13"/>
      <c r="I620" s="13">
        <v>1957.03</v>
      </c>
      <c r="J620" s="11" t="s">
        <v>726</v>
      </c>
      <c r="K620" s="11" t="s">
        <v>34</v>
      </c>
      <c r="L620" s="11" t="s">
        <v>45</v>
      </c>
      <c r="O620" s="14">
        <f t="shared" si="30"/>
        <v>0</v>
      </c>
      <c r="Q620" s="13">
        <f t="shared" si="28"/>
        <v>348.03999999999996</v>
      </c>
      <c r="S620" s="13">
        <f t="shared" si="29"/>
        <v>2305.0699999999997</v>
      </c>
    </row>
    <row r="621" spans="2:19" ht="12.75" customHeight="1">
      <c r="B621" s="11" t="s">
        <v>727</v>
      </c>
      <c r="C621" s="15" t="s">
        <v>246</v>
      </c>
      <c r="D621" s="12" t="s">
        <v>34</v>
      </c>
      <c r="E621" s="13">
        <v>14563.74</v>
      </c>
      <c r="F621" s="13">
        <v>1944.22</v>
      </c>
      <c r="G621" s="13">
        <v>440.22999999999979</v>
      </c>
      <c r="H621" s="13"/>
      <c r="I621" s="13">
        <v>2384.4499999999998</v>
      </c>
      <c r="J621" s="11" t="s">
        <v>727</v>
      </c>
      <c r="K621" s="11" t="s">
        <v>34</v>
      </c>
      <c r="L621" s="11" t="s">
        <v>246</v>
      </c>
      <c r="O621" s="14">
        <f t="shared" si="30"/>
        <v>0</v>
      </c>
      <c r="Q621" s="13">
        <f t="shared" si="28"/>
        <v>440.22999999999979</v>
      </c>
      <c r="S621" s="13">
        <f t="shared" si="29"/>
        <v>2824.6799999999994</v>
      </c>
    </row>
    <row r="622" spans="2:19" ht="12.75" customHeight="1">
      <c r="B622" s="11" t="s">
        <v>728</v>
      </c>
      <c r="C622" s="15" t="s">
        <v>66</v>
      </c>
      <c r="D622" s="12" t="s">
        <v>34</v>
      </c>
      <c r="E622" s="13">
        <v>5044.38</v>
      </c>
      <c r="F622" s="13">
        <v>725.94</v>
      </c>
      <c r="G622" s="13">
        <v>152.43999999999994</v>
      </c>
      <c r="H622" s="13"/>
      <c r="I622" s="13">
        <v>878.38</v>
      </c>
      <c r="J622" s="11" t="s">
        <v>728</v>
      </c>
      <c r="K622" s="11" t="s">
        <v>34</v>
      </c>
      <c r="L622" s="11" t="s">
        <v>66</v>
      </c>
      <c r="O622" s="14">
        <f t="shared" si="30"/>
        <v>0</v>
      </c>
      <c r="Q622" s="13">
        <f t="shared" si="28"/>
        <v>152.43999999999994</v>
      </c>
      <c r="S622" s="13">
        <f t="shared" si="29"/>
        <v>1030.82</v>
      </c>
    </row>
    <row r="623" spans="2:19" ht="12.75" customHeight="1">
      <c r="B623" s="11" t="s">
        <v>729</v>
      </c>
      <c r="C623" s="15" t="s">
        <v>246</v>
      </c>
      <c r="D623" s="12" t="s">
        <v>34</v>
      </c>
      <c r="E623" s="13">
        <v>8386.59</v>
      </c>
      <c r="F623" s="13">
        <v>1184.3399999999999</v>
      </c>
      <c r="G623" s="13">
        <v>253.52999999999997</v>
      </c>
      <c r="H623" s="13"/>
      <c r="I623" s="13">
        <v>1437.87</v>
      </c>
      <c r="J623" s="11" t="s">
        <v>729</v>
      </c>
      <c r="K623" s="11" t="s">
        <v>34</v>
      </c>
      <c r="L623" s="11" t="s">
        <v>246</v>
      </c>
      <c r="O623" s="14">
        <f t="shared" si="30"/>
        <v>0</v>
      </c>
      <c r="Q623" s="13">
        <f t="shared" si="28"/>
        <v>253.52999999999997</v>
      </c>
      <c r="S623" s="13">
        <f t="shared" si="29"/>
        <v>1691.3999999999999</v>
      </c>
    </row>
    <row r="624" spans="2:19" ht="12.75" customHeight="1">
      <c r="B624" s="11" t="s">
        <v>730</v>
      </c>
      <c r="C624" s="15" t="s">
        <v>33</v>
      </c>
      <c r="D624" s="12" t="s">
        <v>34</v>
      </c>
      <c r="E624" s="13">
        <v>7300.02</v>
      </c>
      <c r="F624" s="13">
        <v>1050.57</v>
      </c>
      <c r="G624" s="13">
        <v>220.6400000000001</v>
      </c>
      <c r="H624" s="13"/>
      <c r="I624" s="13">
        <v>1271.21</v>
      </c>
      <c r="J624" s="11" t="s">
        <v>730</v>
      </c>
      <c r="K624" s="11" t="s">
        <v>34</v>
      </c>
      <c r="L624" s="11" t="s">
        <v>33</v>
      </c>
      <c r="O624" s="14">
        <f t="shared" si="30"/>
        <v>0</v>
      </c>
      <c r="Q624" s="13">
        <f t="shared" si="28"/>
        <v>220.6400000000001</v>
      </c>
      <c r="S624" s="13">
        <f t="shared" si="29"/>
        <v>1491.8500000000001</v>
      </c>
    </row>
    <row r="625" spans="2:19" ht="12.75" customHeight="1">
      <c r="B625" s="11" t="s">
        <v>731</v>
      </c>
      <c r="C625" s="15" t="s">
        <v>246</v>
      </c>
      <c r="D625" s="12" t="s">
        <v>34</v>
      </c>
      <c r="E625" s="13">
        <v>11190.12</v>
      </c>
      <c r="F625" s="13">
        <v>1566.24</v>
      </c>
      <c r="G625" s="13">
        <v>338.40000000000009</v>
      </c>
      <c r="H625" s="13"/>
      <c r="I625" s="13">
        <v>1904.64</v>
      </c>
      <c r="J625" s="11" t="s">
        <v>731</v>
      </c>
      <c r="K625" s="11" t="s">
        <v>34</v>
      </c>
      <c r="L625" s="11" t="s">
        <v>246</v>
      </c>
      <c r="O625" s="14">
        <f t="shared" si="30"/>
        <v>0</v>
      </c>
      <c r="Q625" s="13">
        <f t="shared" si="28"/>
        <v>338.40000000000009</v>
      </c>
      <c r="S625" s="13">
        <f t="shared" si="29"/>
        <v>2243.04</v>
      </c>
    </row>
    <row r="626" spans="2:19" ht="12.75" customHeight="1">
      <c r="B626" s="11" t="s">
        <v>732</v>
      </c>
      <c r="C626" s="15" t="s">
        <v>45</v>
      </c>
      <c r="D626" s="12" t="s">
        <v>34</v>
      </c>
      <c r="E626" s="13">
        <v>37795.040000000001</v>
      </c>
      <c r="F626" s="13">
        <v>5289.91</v>
      </c>
      <c r="G626" s="13">
        <v>1143.1500000000005</v>
      </c>
      <c r="H626" s="13"/>
      <c r="I626" s="13">
        <v>6433.06</v>
      </c>
      <c r="J626" s="11" t="s">
        <v>732</v>
      </c>
      <c r="K626" s="11" t="s">
        <v>34</v>
      </c>
      <c r="L626" s="11" t="s">
        <v>45</v>
      </c>
      <c r="O626" s="14">
        <f t="shared" si="30"/>
        <v>0</v>
      </c>
      <c r="Q626" s="13">
        <f t="shared" si="28"/>
        <v>1143.1500000000005</v>
      </c>
      <c r="S626" s="13">
        <f t="shared" si="29"/>
        <v>7576.2100000000009</v>
      </c>
    </row>
    <row r="627" spans="2:19" ht="12.75" customHeight="1">
      <c r="B627" s="11" t="s">
        <v>733</v>
      </c>
      <c r="C627" s="15" t="s">
        <v>33</v>
      </c>
      <c r="D627" s="12" t="s">
        <v>34</v>
      </c>
      <c r="E627" s="13">
        <v>7203.34</v>
      </c>
      <c r="F627" s="13">
        <v>975.82</v>
      </c>
      <c r="G627" s="13">
        <v>217.70999999999992</v>
      </c>
      <c r="H627" s="13"/>
      <c r="I627" s="13">
        <v>1193.53</v>
      </c>
      <c r="J627" s="11" t="s">
        <v>733</v>
      </c>
      <c r="K627" s="11" t="s">
        <v>34</v>
      </c>
      <c r="L627" s="11" t="s">
        <v>33</v>
      </c>
      <c r="O627" s="14">
        <f t="shared" si="30"/>
        <v>0</v>
      </c>
      <c r="Q627" s="13">
        <f t="shared" si="28"/>
        <v>217.70999999999992</v>
      </c>
      <c r="S627" s="13">
        <f t="shared" si="29"/>
        <v>1411.2399999999998</v>
      </c>
    </row>
    <row r="628" spans="2:19" ht="12.75" customHeight="1">
      <c r="B628" s="11" t="s">
        <v>734</v>
      </c>
      <c r="C628" s="15" t="s">
        <v>33</v>
      </c>
      <c r="D628" s="12" t="s">
        <v>34</v>
      </c>
      <c r="E628" s="13">
        <v>9329.7000000000007</v>
      </c>
      <c r="F628" s="13">
        <v>1266.9100000000001</v>
      </c>
      <c r="G628" s="13">
        <v>281.95999999999981</v>
      </c>
      <c r="H628" s="13"/>
      <c r="I628" s="13">
        <v>1548.87</v>
      </c>
      <c r="J628" s="11" t="s">
        <v>734</v>
      </c>
      <c r="K628" s="11" t="s">
        <v>34</v>
      </c>
      <c r="L628" s="11" t="s">
        <v>33</v>
      </c>
      <c r="O628" s="14">
        <f t="shared" si="30"/>
        <v>0</v>
      </c>
      <c r="Q628" s="13">
        <f t="shared" si="28"/>
        <v>281.95999999999981</v>
      </c>
      <c r="S628" s="13">
        <f t="shared" si="29"/>
        <v>1830.8299999999997</v>
      </c>
    </row>
    <row r="629" spans="2:19" ht="12.75" customHeight="1">
      <c r="B629" s="11" t="s">
        <v>735</v>
      </c>
      <c r="C629" s="15" t="s">
        <v>39</v>
      </c>
      <c r="D629" s="12" t="s">
        <v>40</v>
      </c>
      <c r="E629" s="13">
        <v>7769.7</v>
      </c>
      <c r="F629" s="13">
        <v>1055.08</v>
      </c>
      <c r="G629" s="13">
        <v>234.78999999999996</v>
      </c>
      <c r="H629" s="13"/>
      <c r="I629" s="13">
        <v>1289.8699999999999</v>
      </c>
      <c r="J629" s="11" t="s">
        <v>735</v>
      </c>
      <c r="K629" s="11" t="s">
        <v>40</v>
      </c>
      <c r="L629" s="11" t="s">
        <v>39</v>
      </c>
      <c r="O629" s="14">
        <f t="shared" si="30"/>
        <v>0</v>
      </c>
      <c r="Q629" s="13">
        <f t="shared" si="28"/>
        <v>234.78999999999996</v>
      </c>
      <c r="S629" s="13">
        <f t="shared" si="29"/>
        <v>1524.6599999999999</v>
      </c>
    </row>
    <row r="630" spans="2:19" ht="12.75" customHeight="1">
      <c r="B630" s="11" t="s">
        <v>736</v>
      </c>
      <c r="C630" s="15" t="s">
        <v>246</v>
      </c>
      <c r="D630" s="12" t="s">
        <v>34</v>
      </c>
      <c r="E630" s="13">
        <v>14116.18</v>
      </c>
      <c r="F630" s="13">
        <v>1958.15</v>
      </c>
      <c r="G630" s="13">
        <v>426.7199999999998</v>
      </c>
      <c r="H630" s="13"/>
      <c r="I630" s="13">
        <v>2384.87</v>
      </c>
      <c r="J630" s="11" t="s">
        <v>736</v>
      </c>
      <c r="K630" s="11" t="s">
        <v>34</v>
      </c>
      <c r="L630" s="11" t="s">
        <v>246</v>
      </c>
      <c r="O630" s="14">
        <f t="shared" si="30"/>
        <v>0</v>
      </c>
      <c r="Q630" s="13">
        <f t="shared" si="28"/>
        <v>426.7199999999998</v>
      </c>
      <c r="S630" s="13">
        <f t="shared" si="29"/>
        <v>2811.5899999999997</v>
      </c>
    </row>
    <row r="631" spans="2:19" ht="12.75" customHeight="1">
      <c r="B631" s="11" t="s">
        <v>737</v>
      </c>
      <c r="C631" s="15" t="s">
        <v>45</v>
      </c>
      <c r="D631" s="12" t="s">
        <v>34</v>
      </c>
      <c r="E631" s="13">
        <v>10230.73</v>
      </c>
      <c r="F631" s="13">
        <v>1447.76</v>
      </c>
      <c r="G631" s="13">
        <v>309.26</v>
      </c>
      <c r="H631" s="13"/>
      <c r="I631" s="13">
        <v>1757.02</v>
      </c>
      <c r="J631" s="11" t="s">
        <v>737</v>
      </c>
      <c r="K631" s="11" t="s">
        <v>34</v>
      </c>
      <c r="L631" s="11" t="s">
        <v>45</v>
      </c>
      <c r="O631" s="14">
        <f t="shared" si="30"/>
        <v>0</v>
      </c>
      <c r="Q631" s="13">
        <f t="shared" si="28"/>
        <v>309.26</v>
      </c>
      <c r="S631" s="13">
        <f t="shared" si="29"/>
        <v>2066.2799999999997</v>
      </c>
    </row>
    <row r="632" spans="2:19" ht="12.75" customHeight="1">
      <c r="B632" s="11" t="s">
        <v>738</v>
      </c>
      <c r="C632" s="15" t="s">
        <v>33</v>
      </c>
      <c r="D632" s="12" t="s">
        <v>34</v>
      </c>
      <c r="E632" s="13">
        <v>512442.25</v>
      </c>
      <c r="F632" s="13">
        <v>40294.51</v>
      </c>
      <c r="G632" s="13">
        <v>15493.89</v>
      </c>
      <c r="H632" s="13"/>
      <c r="I632" s="13">
        <v>55788.4</v>
      </c>
      <c r="J632" s="11" t="s">
        <v>738</v>
      </c>
      <c r="K632" s="11" t="s">
        <v>34</v>
      </c>
      <c r="L632" s="11" t="s">
        <v>33</v>
      </c>
      <c r="O632" s="14">
        <f t="shared" si="30"/>
        <v>0</v>
      </c>
      <c r="Q632" s="13">
        <f t="shared" si="28"/>
        <v>15493.89</v>
      </c>
      <c r="S632" s="13">
        <f t="shared" si="29"/>
        <v>71282.290000000008</v>
      </c>
    </row>
    <row r="633" spans="2:19" ht="12.75" customHeight="1">
      <c r="B633" s="11" t="s">
        <v>739</v>
      </c>
      <c r="C633" s="15" t="s">
        <v>36</v>
      </c>
      <c r="D633" s="12" t="s">
        <v>37</v>
      </c>
      <c r="E633" s="13">
        <v>321677.95</v>
      </c>
      <c r="F633" s="13">
        <v>25294.27</v>
      </c>
      <c r="G633" s="13">
        <v>9726.02</v>
      </c>
      <c r="H633" s="13"/>
      <c r="I633" s="13">
        <v>35020.29</v>
      </c>
      <c r="J633" s="11" t="s">
        <v>739</v>
      </c>
      <c r="K633" s="11" t="s">
        <v>37</v>
      </c>
      <c r="L633" s="11" t="s">
        <v>36</v>
      </c>
      <c r="O633" s="14">
        <f t="shared" si="30"/>
        <v>0</v>
      </c>
      <c r="Q633" s="13">
        <f t="shared" si="28"/>
        <v>9726.02</v>
      </c>
      <c r="S633" s="13">
        <f t="shared" si="29"/>
        <v>44746.31</v>
      </c>
    </row>
    <row r="634" spans="2:19" ht="12.75" customHeight="1">
      <c r="B634" s="11" t="s">
        <v>740</v>
      </c>
      <c r="C634" s="15" t="s">
        <v>39</v>
      </c>
      <c r="D634" s="12" t="s">
        <v>40</v>
      </c>
      <c r="E634" s="13">
        <v>103617.41</v>
      </c>
      <c r="F634" s="13">
        <v>8147.66</v>
      </c>
      <c r="G634" s="13">
        <v>3132.880000000001</v>
      </c>
      <c r="H634" s="13"/>
      <c r="I634" s="13">
        <v>11280.54</v>
      </c>
      <c r="J634" s="11" t="s">
        <v>740</v>
      </c>
      <c r="K634" s="11" t="s">
        <v>40</v>
      </c>
      <c r="L634" s="11" t="s">
        <v>39</v>
      </c>
      <c r="O634" s="14">
        <f t="shared" si="30"/>
        <v>0</v>
      </c>
      <c r="Q634" s="13">
        <f t="shared" si="28"/>
        <v>3132.880000000001</v>
      </c>
      <c r="S634" s="13">
        <f t="shared" si="29"/>
        <v>14413.420000000002</v>
      </c>
    </row>
    <row r="635" spans="2:19" ht="12.75" customHeight="1">
      <c r="B635" s="11" t="s">
        <v>741</v>
      </c>
      <c r="C635" s="15" t="s">
        <v>66</v>
      </c>
      <c r="D635" s="12" t="s">
        <v>34</v>
      </c>
      <c r="E635" s="13">
        <v>123500.78</v>
      </c>
      <c r="F635" s="13">
        <v>14682.04</v>
      </c>
      <c r="G635" s="13">
        <v>3733.3499999999985</v>
      </c>
      <c r="H635" s="13"/>
      <c r="I635" s="13">
        <v>18415.39</v>
      </c>
      <c r="J635" s="11" t="s">
        <v>741</v>
      </c>
      <c r="K635" s="11" t="s">
        <v>34</v>
      </c>
      <c r="L635" s="11" t="s">
        <v>66</v>
      </c>
      <c r="O635" s="14">
        <v>0</v>
      </c>
      <c r="Q635" s="13">
        <f t="shared" si="28"/>
        <v>3733.3499999999985</v>
      </c>
      <c r="S635" s="13">
        <f t="shared" si="29"/>
        <v>22148.739999999998</v>
      </c>
    </row>
    <row r="636" spans="2:19" ht="12.75" customHeight="1">
      <c r="B636" s="11" t="s">
        <v>742</v>
      </c>
      <c r="C636" s="15" t="s">
        <v>105</v>
      </c>
      <c r="D636" s="12" t="s">
        <v>37</v>
      </c>
      <c r="E636" s="13">
        <v>32504.53</v>
      </c>
      <c r="F636" s="13">
        <v>3864.11</v>
      </c>
      <c r="G636" s="13">
        <v>982.53999999999951</v>
      </c>
      <c r="H636" s="13"/>
      <c r="I636" s="13">
        <v>4846.6499999999996</v>
      </c>
      <c r="J636" s="11" t="s">
        <v>742</v>
      </c>
      <c r="K636" s="11" t="s">
        <v>37</v>
      </c>
      <c r="L636" s="11" t="s">
        <v>105</v>
      </c>
      <c r="O636" s="14">
        <v>0</v>
      </c>
      <c r="Q636" s="13">
        <f t="shared" si="28"/>
        <v>982.53999999999951</v>
      </c>
      <c r="S636" s="13">
        <f t="shared" si="29"/>
        <v>5829.1899999999987</v>
      </c>
    </row>
    <row r="637" spans="2:19" ht="12.75" customHeight="1">
      <c r="B637" s="11" t="s">
        <v>743</v>
      </c>
      <c r="C637" s="15" t="s">
        <v>36</v>
      </c>
      <c r="D637" s="12" t="s">
        <v>37</v>
      </c>
      <c r="E637" s="13">
        <v>9788.7000000000007</v>
      </c>
      <c r="F637" s="13">
        <v>1321.04</v>
      </c>
      <c r="G637" s="13">
        <v>295.95000000000005</v>
      </c>
      <c r="H637" s="13"/>
      <c r="I637" s="13">
        <v>1616.99</v>
      </c>
      <c r="J637" s="11" t="s">
        <v>743</v>
      </c>
      <c r="K637" s="11" t="s">
        <v>37</v>
      </c>
      <c r="L637" s="11" t="s">
        <v>36</v>
      </c>
      <c r="O637" s="14">
        <f t="shared" si="30"/>
        <v>0</v>
      </c>
      <c r="Q637" s="13">
        <f t="shared" si="28"/>
        <v>295.95000000000005</v>
      </c>
      <c r="S637" s="13">
        <f t="shared" si="29"/>
        <v>1912.94</v>
      </c>
    </row>
    <row r="638" spans="2:19" ht="12.75" customHeight="1">
      <c r="B638" s="11" t="s">
        <v>744</v>
      </c>
      <c r="C638" s="15" t="s">
        <v>246</v>
      </c>
      <c r="D638" s="12" t="s">
        <v>34</v>
      </c>
      <c r="E638" s="13">
        <v>29462.560000000001</v>
      </c>
      <c r="F638" s="13">
        <v>3881.56</v>
      </c>
      <c r="G638" s="13">
        <v>891.21000000000049</v>
      </c>
      <c r="H638" s="13"/>
      <c r="I638" s="13">
        <v>4772.7700000000004</v>
      </c>
      <c r="J638" s="11" t="s">
        <v>744</v>
      </c>
      <c r="K638" s="11" t="s">
        <v>34</v>
      </c>
      <c r="L638" s="11" t="s">
        <v>246</v>
      </c>
      <c r="O638" s="14">
        <f t="shared" si="30"/>
        <v>0</v>
      </c>
      <c r="Q638" s="13">
        <f t="shared" si="28"/>
        <v>891.21000000000049</v>
      </c>
      <c r="S638" s="13">
        <f t="shared" si="29"/>
        <v>5663.9800000000014</v>
      </c>
    </row>
    <row r="639" spans="2:19" ht="12.75" customHeight="1">
      <c r="B639" s="11" t="s">
        <v>745</v>
      </c>
      <c r="C639" s="15" t="s">
        <v>336</v>
      </c>
      <c r="D639" s="12" t="s">
        <v>37</v>
      </c>
      <c r="E639" s="13">
        <v>17965.560000000001</v>
      </c>
      <c r="F639" s="13">
        <v>2366.84</v>
      </c>
      <c r="G639" s="13">
        <v>543.42000000000007</v>
      </c>
      <c r="H639" s="13"/>
      <c r="I639" s="13">
        <v>2910.26</v>
      </c>
      <c r="J639" s="11" t="s">
        <v>745</v>
      </c>
      <c r="K639" s="11" t="s">
        <v>37</v>
      </c>
      <c r="L639" s="11" t="s">
        <v>336</v>
      </c>
      <c r="O639" s="14">
        <f t="shared" si="30"/>
        <v>0</v>
      </c>
      <c r="Q639" s="13">
        <f t="shared" si="28"/>
        <v>543.42000000000007</v>
      </c>
      <c r="S639" s="13">
        <f t="shared" si="29"/>
        <v>3453.6800000000003</v>
      </c>
    </row>
    <row r="640" spans="2:19" ht="12.75" customHeight="1">
      <c r="B640" s="11" t="s">
        <v>746</v>
      </c>
      <c r="C640" s="15" t="s">
        <v>45</v>
      </c>
      <c r="D640" s="12" t="s">
        <v>34</v>
      </c>
      <c r="E640" s="13">
        <v>9465.9</v>
      </c>
      <c r="F640" s="13">
        <v>1339.46</v>
      </c>
      <c r="G640" s="13">
        <v>286.12999999999988</v>
      </c>
      <c r="H640" s="13"/>
      <c r="I640" s="13">
        <v>1625.59</v>
      </c>
      <c r="J640" s="11" t="s">
        <v>746</v>
      </c>
      <c r="K640" s="11" t="s">
        <v>34</v>
      </c>
      <c r="L640" s="11" t="s">
        <v>45</v>
      </c>
      <c r="O640" s="14">
        <f t="shared" si="30"/>
        <v>0</v>
      </c>
      <c r="Q640" s="13">
        <f t="shared" si="28"/>
        <v>286.12999999999988</v>
      </c>
      <c r="S640" s="13">
        <f t="shared" si="29"/>
        <v>1911.7199999999998</v>
      </c>
    </row>
    <row r="641" spans="2:19" ht="12.75" customHeight="1">
      <c r="B641" s="11" t="s">
        <v>747</v>
      </c>
      <c r="C641" s="17"/>
      <c r="D641" s="12" t="s">
        <v>164</v>
      </c>
      <c r="E641" s="13">
        <v>8270.4500000000007</v>
      </c>
      <c r="F641" s="13"/>
      <c r="G641" s="13">
        <v>1200.7</v>
      </c>
      <c r="H641" s="13"/>
      <c r="I641" s="13">
        <v>1200.7</v>
      </c>
      <c r="J641" s="11" t="s">
        <v>747</v>
      </c>
      <c r="K641" s="11" t="s">
        <v>164</v>
      </c>
      <c r="L641" s="11" t="s">
        <v>748</v>
      </c>
      <c r="O641" s="14">
        <f t="shared" si="30"/>
        <v>0</v>
      </c>
      <c r="Q641" s="13">
        <f>ROUND(E641/33,2)</f>
        <v>250.62</v>
      </c>
      <c r="S641" s="13">
        <f t="shared" si="29"/>
        <v>1451.3200000000002</v>
      </c>
    </row>
    <row r="642" spans="2:19" ht="12.75" customHeight="1">
      <c r="B642" s="11" t="s">
        <v>749</v>
      </c>
      <c r="C642" s="15" t="s">
        <v>33</v>
      </c>
      <c r="D642" s="12" t="s">
        <v>34</v>
      </c>
      <c r="E642" s="13">
        <v>13346.24</v>
      </c>
      <c r="F642" s="13">
        <v>1754.85</v>
      </c>
      <c r="G642" s="13">
        <v>403.55999999999995</v>
      </c>
      <c r="H642" s="13"/>
      <c r="I642" s="13">
        <v>2158.41</v>
      </c>
      <c r="J642" s="11" t="s">
        <v>749</v>
      </c>
      <c r="K642" s="11" t="s">
        <v>34</v>
      </c>
      <c r="L642" s="11" t="s">
        <v>33</v>
      </c>
      <c r="O642" s="14">
        <f t="shared" si="30"/>
        <v>0</v>
      </c>
      <c r="Q642" s="13">
        <f t="shared" si="28"/>
        <v>403.55999999999995</v>
      </c>
      <c r="S642" s="13">
        <f t="shared" si="29"/>
        <v>2561.9699999999998</v>
      </c>
    </row>
    <row r="643" spans="2:19" ht="12.75" customHeight="1">
      <c r="B643" s="11" t="s">
        <v>750</v>
      </c>
      <c r="C643" s="15" t="s">
        <v>751</v>
      </c>
      <c r="D643" s="12" t="s">
        <v>164</v>
      </c>
      <c r="E643" s="13">
        <v>8481.11</v>
      </c>
      <c r="F643" s="13">
        <v>942.13</v>
      </c>
      <c r="G643" s="13">
        <v>256.40999999999997</v>
      </c>
      <c r="H643" s="13"/>
      <c r="I643" s="13">
        <v>1198.54</v>
      </c>
      <c r="J643" s="11" t="s">
        <v>750</v>
      </c>
      <c r="K643" s="11" t="s">
        <v>164</v>
      </c>
      <c r="L643" s="11" t="s">
        <v>751</v>
      </c>
      <c r="O643" s="14">
        <f t="shared" si="30"/>
        <v>0</v>
      </c>
      <c r="Q643" s="13">
        <f t="shared" ref="Q643:Q706" si="31">G643</f>
        <v>256.40999999999997</v>
      </c>
      <c r="S643" s="13">
        <f t="shared" ref="S643:S706" si="32">I643+Q643</f>
        <v>1454.9499999999998</v>
      </c>
    </row>
    <row r="644" spans="2:19" ht="12.75" customHeight="1">
      <c r="B644" s="11" t="s">
        <v>752</v>
      </c>
      <c r="C644" s="15" t="s">
        <v>246</v>
      </c>
      <c r="D644" s="12" t="s">
        <v>34</v>
      </c>
      <c r="E644" s="13">
        <v>8773.59</v>
      </c>
      <c r="F644" s="13">
        <v>1232.3900000000001</v>
      </c>
      <c r="G644" s="13">
        <v>265.30999999999995</v>
      </c>
      <c r="H644" s="13"/>
      <c r="I644" s="13">
        <v>1497.7</v>
      </c>
      <c r="J644" s="11" t="s">
        <v>752</v>
      </c>
      <c r="K644" s="11" t="s">
        <v>34</v>
      </c>
      <c r="L644" s="11" t="s">
        <v>246</v>
      </c>
      <c r="O644" s="14">
        <f t="shared" si="30"/>
        <v>0</v>
      </c>
      <c r="Q644" s="13">
        <f t="shared" si="31"/>
        <v>265.30999999999995</v>
      </c>
      <c r="S644" s="13">
        <f t="shared" si="32"/>
        <v>1763.01</v>
      </c>
    </row>
    <row r="645" spans="2:19" ht="12.75" customHeight="1">
      <c r="B645" s="11" t="s">
        <v>753</v>
      </c>
      <c r="C645" s="15" t="s">
        <v>45</v>
      </c>
      <c r="D645" s="12" t="s">
        <v>34</v>
      </c>
      <c r="E645" s="13">
        <v>6549.4</v>
      </c>
      <c r="F645" s="13">
        <v>877.88</v>
      </c>
      <c r="G645" s="13">
        <v>197.9899999999999</v>
      </c>
      <c r="H645" s="13"/>
      <c r="I645" s="13">
        <v>1075.8699999999999</v>
      </c>
      <c r="J645" s="11" t="s">
        <v>753</v>
      </c>
      <c r="K645" s="11" t="s">
        <v>34</v>
      </c>
      <c r="L645" s="11" t="s">
        <v>45</v>
      </c>
      <c r="O645" s="14">
        <f t="shared" si="30"/>
        <v>0</v>
      </c>
      <c r="Q645" s="13">
        <f t="shared" si="31"/>
        <v>197.9899999999999</v>
      </c>
      <c r="S645" s="13">
        <f t="shared" si="32"/>
        <v>1273.8599999999997</v>
      </c>
    </row>
    <row r="646" spans="2:19" ht="12.75" customHeight="1">
      <c r="B646" s="11" t="s">
        <v>754</v>
      </c>
      <c r="C646" s="15" t="s">
        <v>246</v>
      </c>
      <c r="D646" s="12" t="s">
        <v>34</v>
      </c>
      <c r="E646" s="13">
        <v>11402.23</v>
      </c>
      <c r="F646" s="13">
        <v>1594.19</v>
      </c>
      <c r="G646" s="13">
        <v>344.80999999999995</v>
      </c>
      <c r="H646" s="13"/>
      <c r="I646" s="13">
        <v>1939</v>
      </c>
      <c r="J646" s="11" t="s">
        <v>754</v>
      </c>
      <c r="K646" s="11" t="s">
        <v>34</v>
      </c>
      <c r="L646" s="11" t="s">
        <v>246</v>
      </c>
      <c r="O646" s="14">
        <f t="shared" si="30"/>
        <v>0</v>
      </c>
      <c r="Q646" s="13">
        <f t="shared" si="31"/>
        <v>344.80999999999995</v>
      </c>
      <c r="S646" s="13">
        <f t="shared" si="32"/>
        <v>2283.81</v>
      </c>
    </row>
    <row r="647" spans="2:19" ht="12.75" customHeight="1">
      <c r="B647" s="11" t="s">
        <v>755</v>
      </c>
      <c r="C647" s="15" t="s">
        <v>45</v>
      </c>
      <c r="D647" s="12" t="s">
        <v>34</v>
      </c>
      <c r="E647" s="13">
        <v>9174.61</v>
      </c>
      <c r="F647" s="13">
        <v>1251.28</v>
      </c>
      <c r="G647" s="13">
        <v>277.23</v>
      </c>
      <c r="H647" s="13"/>
      <c r="I647" s="13">
        <v>1528.51</v>
      </c>
      <c r="J647" s="11" t="s">
        <v>755</v>
      </c>
      <c r="K647" s="11" t="s">
        <v>34</v>
      </c>
      <c r="L647" s="11" t="s">
        <v>45</v>
      </c>
      <c r="O647" s="14">
        <f t="shared" si="30"/>
        <v>0</v>
      </c>
      <c r="Q647" s="13">
        <f t="shared" si="31"/>
        <v>277.23</v>
      </c>
      <c r="S647" s="13">
        <f t="shared" si="32"/>
        <v>1805.74</v>
      </c>
    </row>
    <row r="648" spans="2:19" ht="12.75" customHeight="1">
      <c r="B648" s="11" t="s">
        <v>756</v>
      </c>
      <c r="C648" s="15" t="s">
        <v>45</v>
      </c>
      <c r="D648" s="12" t="s">
        <v>34</v>
      </c>
      <c r="E648" s="13">
        <v>5315.11</v>
      </c>
      <c r="F648" s="13">
        <v>744.18</v>
      </c>
      <c r="G648" s="13">
        <v>160.68000000000006</v>
      </c>
      <c r="H648" s="13"/>
      <c r="I648" s="13">
        <v>904.86</v>
      </c>
      <c r="J648" s="11" t="s">
        <v>756</v>
      </c>
      <c r="K648" s="11" t="s">
        <v>34</v>
      </c>
      <c r="L648" s="11" t="s">
        <v>45</v>
      </c>
      <c r="O648" s="14">
        <f t="shared" si="30"/>
        <v>0</v>
      </c>
      <c r="Q648" s="13">
        <f t="shared" si="31"/>
        <v>160.68000000000006</v>
      </c>
      <c r="S648" s="13">
        <f t="shared" si="32"/>
        <v>1065.54</v>
      </c>
    </row>
    <row r="649" spans="2:19" ht="12.75" customHeight="1">
      <c r="B649" s="11" t="s">
        <v>757</v>
      </c>
      <c r="C649" s="15" t="s">
        <v>45</v>
      </c>
      <c r="D649" s="12" t="s">
        <v>34</v>
      </c>
      <c r="E649" s="13">
        <v>15084.42</v>
      </c>
      <c r="F649" s="13">
        <v>2090.62</v>
      </c>
      <c r="G649" s="13">
        <v>456.05999999999995</v>
      </c>
      <c r="H649" s="13"/>
      <c r="I649" s="13">
        <v>2546.6799999999998</v>
      </c>
      <c r="J649" s="11" t="s">
        <v>757</v>
      </c>
      <c r="K649" s="11" t="s">
        <v>34</v>
      </c>
      <c r="L649" s="11" t="s">
        <v>45</v>
      </c>
      <c r="O649" s="14">
        <f t="shared" si="30"/>
        <v>0</v>
      </c>
      <c r="Q649" s="13">
        <f t="shared" si="31"/>
        <v>456.05999999999995</v>
      </c>
      <c r="S649" s="13">
        <f t="shared" si="32"/>
        <v>3002.74</v>
      </c>
    </row>
    <row r="650" spans="2:19" ht="12.75" customHeight="1">
      <c r="B650" s="11" t="s">
        <v>758</v>
      </c>
      <c r="C650" s="15" t="s">
        <v>394</v>
      </c>
      <c r="D650" s="12" t="s">
        <v>395</v>
      </c>
      <c r="E650" s="13">
        <v>7594.66</v>
      </c>
      <c r="F650" s="13">
        <v>1069.4000000000001</v>
      </c>
      <c r="G650" s="13">
        <v>229.61999999999989</v>
      </c>
      <c r="H650" s="13"/>
      <c r="I650" s="13">
        <v>1299.02</v>
      </c>
      <c r="J650" s="11" t="s">
        <v>758</v>
      </c>
      <c r="K650" s="11" t="s">
        <v>395</v>
      </c>
      <c r="L650" s="11" t="s">
        <v>394</v>
      </c>
      <c r="O650" s="14">
        <f t="shared" si="30"/>
        <v>0</v>
      </c>
      <c r="Q650" s="13">
        <f t="shared" si="31"/>
        <v>229.61999999999989</v>
      </c>
      <c r="S650" s="13">
        <f t="shared" si="32"/>
        <v>1528.6399999999999</v>
      </c>
    </row>
    <row r="651" spans="2:19" ht="12.75" customHeight="1">
      <c r="B651" s="11" t="s">
        <v>759</v>
      </c>
      <c r="C651" s="15" t="s">
        <v>760</v>
      </c>
      <c r="D651" s="12" t="s">
        <v>164</v>
      </c>
      <c r="E651" s="13">
        <v>15031.49</v>
      </c>
      <c r="F651" s="13">
        <v>1932.89</v>
      </c>
      <c r="G651" s="13">
        <v>454.66000000000008</v>
      </c>
      <c r="H651" s="13"/>
      <c r="I651" s="13">
        <v>2387.5500000000002</v>
      </c>
      <c r="J651" s="11" t="s">
        <v>759</v>
      </c>
      <c r="K651" s="11" t="s">
        <v>164</v>
      </c>
      <c r="L651" s="11" t="s">
        <v>760</v>
      </c>
      <c r="O651" s="14">
        <f t="shared" si="30"/>
        <v>0</v>
      </c>
      <c r="Q651" s="13">
        <f t="shared" si="31"/>
        <v>454.66000000000008</v>
      </c>
      <c r="S651" s="13">
        <f t="shared" si="32"/>
        <v>2842.21</v>
      </c>
    </row>
    <row r="652" spans="2:19" ht="12.75" customHeight="1">
      <c r="B652" s="11" t="s">
        <v>761</v>
      </c>
      <c r="C652" s="15" t="s">
        <v>163</v>
      </c>
      <c r="D652" s="12" t="s">
        <v>164</v>
      </c>
      <c r="E652" s="13">
        <v>6562.38</v>
      </c>
      <c r="F652" s="13">
        <v>916.8</v>
      </c>
      <c r="G652" s="13">
        <v>198.44000000000005</v>
      </c>
      <c r="H652" s="13"/>
      <c r="I652" s="13">
        <v>1115.24</v>
      </c>
      <c r="J652" s="11" t="s">
        <v>761</v>
      </c>
      <c r="K652" s="11" t="s">
        <v>164</v>
      </c>
      <c r="L652" s="11" t="s">
        <v>163</v>
      </c>
      <c r="O652" s="14">
        <f t="shared" ref="O652:O715" si="33">SUM(B652-J652)</f>
        <v>0</v>
      </c>
      <c r="Q652" s="13">
        <f t="shared" si="31"/>
        <v>198.44000000000005</v>
      </c>
      <c r="S652" s="13">
        <f t="shared" si="32"/>
        <v>1313.68</v>
      </c>
    </row>
    <row r="653" spans="2:19" ht="12.75" customHeight="1">
      <c r="B653" s="11" t="s">
        <v>762</v>
      </c>
      <c r="C653" s="15" t="s">
        <v>36</v>
      </c>
      <c r="D653" s="12" t="s">
        <v>37</v>
      </c>
      <c r="E653" s="13">
        <v>34416.65</v>
      </c>
      <c r="F653" s="13">
        <v>3942.39</v>
      </c>
      <c r="G653" s="13">
        <v>1040.4600000000005</v>
      </c>
      <c r="H653" s="13"/>
      <c r="I653" s="13">
        <v>4982.8500000000004</v>
      </c>
      <c r="J653" s="11" t="s">
        <v>762</v>
      </c>
      <c r="K653" s="11" t="s">
        <v>37</v>
      </c>
      <c r="L653" s="11" t="s">
        <v>36</v>
      </c>
      <c r="O653" s="14">
        <f t="shared" si="33"/>
        <v>0</v>
      </c>
      <c r="Q653" s="13">
        <f t="shared" si="31"/>
        <v>1040.4600000000005</v>
      </c>
      <c r="S653" s="13">
        <f t="shared" si="32"/>
        <v>6023.3100000000013</v>
      </c>
    </row>
    <row r="654" spans="2:19" ht="12.75" customHeight="1">
      <c r="B654" s="11" t="s">
        <v>763</v>
      </c>
      <c r="C654" s="15" t="s">
        <v>59</v>
      </c>
      <c r="D654" s="12" t="s">
        <v>37</v>
      </c>
      <c r="E654" s="13">
        <v>12746.21</v>
      </c>
      <c r="F654" s="13">
        <v>1717.03</v>
      </c>
      <c r="G654" s="13">
        <v>385.48000000000025</v>
      </c>
      <c r="H654" s="13"/>
      <c r="I654" s="13">
        <v>2102.5100000000002</v>
      </c>
      <c r="J654" s="11" t="s">
        <v>763</v>
      </c>
      <c r="K654" s="11" t="s">
        <v>37</v>
      </c>
      <c r="L654" s="11" t="s">
        <v>59</v>
      </c>
      <c r="O654" s="14">
        <f t="shared" si="33"/>
        <v>0</v>
      </c>
      <c r="Q654" s="13">
        <f t="shared" si="31"/>
        <v>385.48000000000025</v>
      </c>
      <c r="S654" s="13">
        <f t="shared" si="32"/>
        <v>2487.9900000000007</v>
      </c>
    </row>
    <row r="655" spans="2:19" ht="12.75" customHeight="1">
      <c r="B655" s="11" t="s">
        <v>764</v>
      </c>
      <c r="C655" s="15" t="s">
        <v>33</v>
      </c>
      <c r="D655" s="12" t="s">
        <v>34</v>
      </c>
      <c r="E655" s="13">
        <v>7887.93</v>
      </c>
      <c r="F655" s="13">
        <v>1035.2</v>
      </c>
      <c r="G655" s="13">
        <v>238.43000000000006</v>
      </c>
      <c r="H655" s="13"/>
      <c r="I655" s="13">
        <v>1273.6300000000001</v>
      </c>
      <c r="J655" s="11" t="s">
        <v>764</v>
      </c>
      <c r="K655" s="11" t="s">
        <v>34</v>
      </c>
      <c r="L655" s="11" t="s">
        <v>33</v>
      </c>
      <c r="O655" s="14">
        <f t="shared" si="33"/>
        <v>0</v>
      </c>
      <c r="Q655" s="13">
        <f t="shared" si="31"/>
        <v>238.43000000000006</v>
      </c>
      <c r="S655" s="13">
        <f t="shared" si="32"/>
        <v>1512.0600000000002</v>
      </c>
    </row>
    <row r="656" spans="2:19" ht="12.75" customHeight="1">
      <c r="B656" s="11" t="s">
        <v>765</v>
      </c>
      <c r="C656" s="15" t="s">
        <v>33</v>
      </c>
      <c r="D656" s="12" t="s">
        <v>34</v>
      </c>
      <c r="E656" s="13">
        <v>7639.63</v>
      </c>
      <c r="F656" s="13">
        <v>1002.61</v>
      </c>
      <c r="G656" s="13">
        <v>230.92999999999995</v>
      </c>
      <c r="H656" s="13"/>
      <c r="I656" s="13">
        <v>1233.54</v>
      </c>
      <c r="J656" s="11" t="s">
        <v>765</v>
      </c>
      <c r="K656" s="11" t="s">
        <v>34</v>
      </c>
      <c r="L656" s="11" t="s">
        <v>33</v>
      </c>
      <c r="O656" s="14">
        <f t="shared" si="33"/>
        <v>0</v>
      </c>
      <c r="Q656" s="13">
        <f t="shared" si="31"/>
        <v>230.92999999999995</v>
      </c>
      <c r="S656" s="13">
        <f t="shared" si="32"/>
        <v>1464.4699999999998</v>
      </c>
    </row>
    <row r="657" spans="2:19" ht="12.75" customHeight="1">
      <c r="B657" s="11" t="s">
        <v>766</v>
      </c>
      <c r="C657" s="15" t="s">
        <v>767</v>
      </c>
      <c r="D657" s="12" t="s">
        <v>34</v>
      </c>
      <c r="E657" s="13">
        <v>5248.11</v>
      </c>
      <c r="F657" s="13">
        <v>723.05</v>
      </c>
      <c r="G657" s="13">
        <v>158.6400000000001</v>
      </c>
      <c r="H657" s="13"/>
      <c r="I657" s="13">
        <v>881.69</v>
      </c>
      <c r="J657" s="11" t="s">
        <v>766</v>
      </c>
      <c r="K657" s="11" t="s">
        <v>34</v>
      </c>
      <c r="L657" s="11" t="s">
        <v>767</v>
      </c>
      <c r="O657" s="14">
        <f t="shared" si="33"/>
        <v>0</v>
      </c>
      <c r="Q657" s="13">
        <f t="shared" si="31"/>
        <v>158.6400000000001</v>
      </c>
      <c r="S657" s="13">
        <f t="shared" si="32"/>
        <v>1040.3300000000002</v>
      </c>
    </row>
    <row r="658" spans="2:19" ht="12.75" customHeight="1">
      <c r="B658" s="11" t="s">
        <v>768</v>
      </c>
      <c r="C658" s="15" t="s">
        <v>769</v>
      </c>
      <c r="D658" s="12" t="s">
        <v>40</v>
      </c>
      <c r="E658" s="13">
        <v>5905.18</v>
      </c>
      <c r="F658" s="13">
        <v>804.3</v>
      </c>
      <c r="G658" s="13">
        <v>178.44000000000005</v>
      </c>
      <c r="H658" s="13"/>
      <c r="I658" s="13">
        <v>982.74</v>
      </c>
      <c r="J658" s="11" t="s">
        <v>768</v>
      </c>
      <c r="K658" s="11" t="s">
        <v>40</v>
      </c>
      <c r="L658" s="11" t="s">
        <v>769</v>
      </c>
      <c r="O658" s="14">
        <f t="shared" si="33"/>
        <v>0</v>
      </c>
      <c r="Q658" s="13">
        <f t="shared" si="31"/>
        <v>178.44000000000005</v>
      </c>
      <c r="S658" s="13">
        <f t="shared" si="32"/>
        <v>1161.18</v>
      </c>
    </row>
    <row r="659" spans="2:19" ht="12.75" customHeight="1">
      <c r="B659" s="11" t="s">
        <v>770</v>
      </c>
      <c r="C659" s="15" t="s">
        <v>562</v>
      </c>
      <c r="D659" s="12" t="s">
        <v>99</v>
      </c>
      <c r="E659" s="13">
        <v>348186.26</v>
      </c>
      <c r="F659" s="13">
        <v>43936.959999999999</v>
      </c>
      <c r="G659" s="13">
        <v>10529.599999999999</v>
      </c>
      <c r="H659" s="13"/>
      <c r="I659" s="13">
        <v>54466.559999999998</v>
      </c>
      <c r="J659" s="11" t="s">
        <v>770</v>
      </c>
      <c r="K659" s="11" t="s">
        <v>99</v>
      </c>
      <c r="L659" s="11" t="s">
        <v>562</v>
      </c>
      <c r="O659" s="14">
        <f t="shared" si="33"/>
        <v>0</v>
      </c>
      <c r="Q659" s="13">
        <f t="shared" si="31"/>
        <v>10529.599999999999</v>
      </c>
      <c r="S659" s="13">
        <f t="shared" si="32"/>
        <v>64996.159999999996</v>
      </c>
    </row>
    <row r="660" spans="2:19" ht="12.75" customHeight="1">
      <c r="B660" s="11" t="s">
        <v>771</v>
      </c>
      <c r="C660" s="15" t="s">
        <v>96</v>
      </c>
      <c r="D660" s="12" t="s">
        <v>343</v>
      </c>
      <c r="E660" s="13">
        <v>27644.99</v>
      </c>
      <c r="F660" s="13">
        <v>3488.39</v>
      </c>
      <c r="G660" s="13">
        <v>835.9699999999998</v>
      </c>
      <c r="H660" s="13"/>
      <c r="I660" s="13">
        <v>4324.3599999999997</v>
      </c>
      <c r="J660" s="11" t="s">
        <v>771</v>
      </c>
      <c r="K660" s="11" t="s">
        <v>343</v>
      </c>
      <c r="L660" s="11" t="s">
        <v>96</v>
      </c>
      <c r="O660" s="14">
        <f t="shared" si="33"/>
        <v>0</v>
      </c>
      <c r="Q660" s="13">
        <f t="shared" si="31"/>
        <v>835.9699999999998</v>
      </c>
      <c r="S660" s="13">
        <f t="shared" si="32"/>
        <v>5160.33</v>
      </c>
    </row>
    <row r="661" spans="2:19" ht="12.75" customHeight="1">
      <c r="B661" s="11" t="s">
        <v>772</v>
      </c>
      <c r="C661" s="15" t="s">
        <v>248</v>
      </c>
      <c r="D661" s="12" t="s">
        <v>43</v>
      </c>
      <c r="E661" s="13">
        <v>72841.86</v>
      </c>
      <c r="F661" s="13">
        <v>9259.1299999999992</v>
      </c>
      <c r="G661" s="13">
        <v>2201.6900000000005</v>
      </c>
      <c r="H661" s="13"/>
      <c r="I661" s="13">
        <v>11460.82</v>
      </c>
      <c r="J661" s="11" t="s">
        <v>772</v>
      </c>
      <c r="K661" s="11" t="s">
        <v>43</v>
      </c>
      <c r="L661" s="11" t="s">
        <v>248</v>
      </c>
      <c r="O661" s="14">
        <f t="shared" si="33"/>
        <v>0</v>
      </c>
      <c r="Q661" s="13">
        <f t="shared" si="31"/>
        <v>2201.6900000000005</v>
      </c>
      <c r="S661" s="13">
        <f t="shared" si="32"/>
        <v>13662.51</v>
      </c>
    </row>
    <row r="662" spans="2:19" ht="12.75" customHeight="1">
      <c r="B662" s="11" t="s">
        <v>773</v>
      </c>
      <c r="C662" s="15" t="s">
        <v>100</v>
      </c>
      <c r="D662" s="12" t="s">
        <v>99</v>
      </c>
      <c r="E662" s="13">
        <v>132215.85</v>
      </c>
      <c r="F662" s="13">
        <v>16894.98</v>
      </c>
      <c r="G662" s="13">
        <v>3996.619999999999</v>
      </c>
      <c r="H662" s="13"/>
      <c r="I662" s="13">
        <v>20891.599999999999</v>
      </c>
      <c r="J662" s="11" t="s">
        <v>773</v>
      </c>
      <c r="K662" s="11" t="s">
        <v>99</v>
      </c>
      <c r="L662" s="11" t="s">
        <v>100</v>
      </c>
      <c r="O662" s="14">
        <v>0</v>
      </c>
      <c r="Q662" s="13">
        <f t="shared" si="31"/>
        <v>3996.619999999999</v>
      </c>
      <c r="S662" s="13">
        <f t="shared" si="32"/>
        <v>24888.219999999998</v>
      </c>
    </row>
    <row r="663" spans="2:19" ht="12.75" customHeight="1">
      <c r="B663" s="11" t="s">
        <v>774</v>
      </c>
      <c r="C663" s="15" t="s">
        <v>246</v>
      </c>
      <c r="D663" s="12" t="s">
        <v>34</v>
      </c>
      <c r="E663" s="13">
        <v>21705.02</v>
      </c>
      <c r="F663" s="13">
        <v>2768.06</v>
      </c>
      <c r="G663" s="13">
        <v>656.05000000000018</v>
      </c>
      <c r="H663" s="13"/>
      <c r="I663" s="13">
        <v>3424.11</v>
      </c>
      <c r="J663" s="11" t="s">
        <v>774</v>
      </c>
      <c r="K663" s="11" t="s">
        <v>34</v>
      </c>
      <c r="L663" s="11" t="s">
        <v>246</v>
      </c>
      <c r="O663" s="14">
        <f t="shared" si="33"/>
        <v>0</v>
      </c>
      <c r="Q663" s="13">
        <f t="shared" si="31"/>
        <v>656.05000000000018</v>
      </c>
      <c r="S663" s="13">
        <f t="shared" si="32"/>
        <v>4080.1600000000003</v>
      </c>
    </row>
    <row r="664" spans="2:19" ht="12.75" customHeight="1">
      <c r="B664" s="11" t="s">
        <v>775</v>
      </c>
      <c r="C664" s="15" t="s">
        <v>760</v>
      </c>
      <c r="D664" s="12" t="s">
        <v>164</v>
      </c>
      <c r="E664" s="13">
        <v>19490.68</v>
      </c>
      <c r="F664" s="13">
        <v>2491.88</v>
      </c>
      <c r="G664" s="13">
        <v>589.04999999999973</v>
      </c>
      <c r="H664" s="13"/>
      <c r="I664" s="13">
        <v>3080.93</v>
      </c>
      <c r="J664" s="11" t="s">
        <v>775</v>
      </c>
      <c r="K664" s="11" t="s">
        <v>164</v>
      </c>
      <c r="L664" s="11" t="s">
        <v>760</v>
      </c>
      <c r="O664" s="14">
        <f t="shared" si="33"/>
        <v>0</v>
      </c>
      <c r="Q664" s="13">
        <f t="shared" si="31"/>
        <v>589.04999999999973</v>
      </c>
      <c r="S664" s="13">
        <f t="shared" si="32"/>
        <v>3669.9799999999996</v>
      </c>
    </row>
    <row r="665" spans="2:19" ht="12.75" customHeight="1">
      <c r="B665" s="11" t="s">
        <v>776</v>
      </c>
      <c r="C665" s="15" t="s">
        <v>36</v>
      </c>
      <c r="D665" s="12" t="s">
        <v>37</v>
      </c>
      <c r="E665" s="13">
        <v>5065.92</v>
      </c>
      <c r="F665" s="13">
        <v>665.23</v>
      </c>
      <c r="G665" s="13">
        <v>153.13</v>
      </c>
      <c r="H665" s="13"/>
      <c r="I665" s="13">
        <v>818.36</v>
      </c>
      <c r="J665" s="11" t="s">
        <v>776</v>
      </c>
      <c r="K665" s="11" t="s">
        <v>37</v>
      </c>
      <c r="L665" s="11" t="s">
        <v>36</v>
      </c>
      <c r="O665" s="14">
        <f t="shared" si="33"/>
        <v>0</v>
      </c>
      <c r="Q665" s="13">
        <f t="shared" si="31"/>
        <v>153.13</v>
      </c>
      <c r="S665" s="13">
        <f t="shared" si="32"/>
        <v>971.49</v>
      </c>
    </row>
    <row r="666" spans="2:19" ht="12.75" customHeight="1">
      <c r="B666" s="11" t="s">
        <v>777</v>
      </c>
      <c r="C666" s="15" t="s">
        <v>778</v>
      </c>
      <c r="D666" s="12" t="s">
        <v>43</v>
      </c>
      <c r="E666" s="13">
        <v>88329.42</v>
      </c>
      <c r="F666" s="13">
        <v>11457.5</v>
      </c>
      <c r="G666" s="13">
        <v>2670.0499999999993</v>
      </c>
      <c r="H666" s="13"/>
      <c r="I666" s="13">
        <v>14127.55</v>
      </c>
      <c r="J666" s="11" t="s">
        <v>777</v>
      </c>
      <c r="K666" s="11" t="s">
        <v>43</v>
      </c>
      <c r="L666" s="11" t="s">
        <v>778</v>
      </c>
      <c r="O666" s="14">
        <f t="shared" si="33"/>
        <v>0</v>
      </c>
      <c r="Q666" s="13">
        <f t="shared" si="31"/>
        <v>2670.0499999999993</v>
      </c>
      <c r="S666" s="13">
        <f t="shared" si="32"/>
        <v>16797.599999999999</v>
      </c>
    </row>
    <row r="667" spans="2:19" ht="12.75" customHeight="1">
      <c r="B667" s="11" t="s">
        <v>779</v>
      </c>
      <c r="C667" s="15" t="s">
        <v>246</v>
      </c>
      <c r="D667" s="12" t="s">
        <v>34</v>
      </c>
      <c r="E667" s="13">
        <v>30272.23</v>
      </c>
      <c r="F667" s="13">
        <v>3807.93</v>
      </c>
      <c r="G667" s="13">
        <v>915.83000000000038</v>
      </c>
      <c r="H667" s="13"/>
      <c r="I667" s="13">
        <v>4723.76</v>
      </c>
      <c r="J667" s="11" t="s">
        <v>779</v>
      </c>
      <c r="K667" s="11" t="s">
        <v>34</v>
      </c>
      <c r="L667" s="11" t="s">
        <v>246</v>
      </c>
      <c r="O667" s="14">
        <f t="shared" si="33"/>
        <v>0</v>
      </c>
      <c r="Q667" s="13">
        <f t="shared" si="31"/>
        <v>915.83000000000038</v>
      </c>
      <c r="S667" s="13">
        <f t="shared" si="32"/>
        <v>5639.59</v>
      </c>
    </row>
    <row r="668" spans="2:19" ht="12.75" customHeight="1">
      <c r="B668" s="11" t="s">
        <v>780</v>
      </c>
      <c r="C668" s="15" t="s">
        <v>781</v>
      </c>
      <c r="D668" s="12" t="s">
        <v>164</v>
      </c>
      <c r="E668" s="13">
        <v>8011.01</v>
      </c>
      <c r="F668" s="13">
        <v>1023.3</v>
      </c>
      <c r="G668" s="13">
        <v>242.04999999999995</v>
      </c>
      <c r="H668" s="13"/>
      <c r="I668" s="13">
        <v>1265.3499999999999</v>
      </c>
      <c r="J668" s="11" t="s">
        <v>780</v>
      </c>
      <c r="K668" s="11" t="s">
        <v>164</v>
      </c>
      <c r="L668" s="11" t="s">
        <v>781</v>
      </c>
      <c r="O668" s="14">
        <f t="shared" si="33"/>
        <v>0</v>
      </c>
      <c r="Q668" s="13">
        <f t="shared" si="31"/>
        <v>242.04999999999995</v>
      </c>
      <c r="S668" s="13">
        <f t="shared" si="32"/>
        <v>1507.3999999999999</v>
      </c>
    </row>
    <row r="669" spans="2:19" ht="12.75" customHeight="1">
      <c r="B669" s="11" t="s">
        <v>782</v>
      </c>
      <c r="C669" s="15" t="s">
        <v>33</v>
      </c>
      <c r="D669" s="12" t="s">
        <v>34</v>
      </c>
      <c r="E669" s="13">
        <v>6242.14</v>
      </c>
      <c r="F669" s="13">
        <v>797.92</v>
      </c>
      <c r="G669" s="13">
        <v>188.61</v>
      </c>
      <c r="H669" s="13"/>
      <c r="I669" s="13">
        <v>986.53</v>
      </c>
      <c r="J669" s="11" t="s">
        <v>782</v>
      </c>
      <c r="K669" s="11" t="s">
        <v>34</v>
      </c>
      <c r="L669" s="11" t="s">
        <v>33</v>
      </c>
      <c r="O669" s="14">
        <f t="shared" si="33"/>
        <v>0</v>
      </c>
      <c r="Q669" s="13">
        <f t="shared" si="31"/>
        <v>188.61</v>
      </c>
      <c r="S669" s="13">
        <f t="shared" si="32"/>
        <v>1175.1399999999999</v>
      </c>
    </row>
    <row r="670" spans="2:19" ht="12.75" customHeight="1">
      <c r="B670" s="11" t="s">
        <v>783</v>
      </c>
      <c r="C670" s="15" t="s">
        <v>338</v>
      </c>
      <c r="D670" s="12" t="s">
        <v>40</v>
      </c>
      <c r="E670" s="13">
        <v>71448.570000000007</v>
      </c>
      <c r="F670" s="13">
        <v>8282.4</v>
      </c>
      <c r="G670" s="13">
        <v>2160.3600000000006</v>
      </c>
      <c r="H670" s="13"/>
      <c r="I670" s="13">
        <v>10442.76</v>
      </c>
      <c r="J670" s="11" t="s">
        <v>783</v>
      </c>
      <c r="K670" s="11" t="s">
        <v>40</v>
      </c>
      <c r="L670" s="11" t="s">
        <v>338</v>
      </c>
      <c r="O670" s="14">
        <f t="shared" si="33"/>
        <v>0</v>
      </c>
      <c r="Q670" s="13">
        <f t="shared" si="31"/>
        <v>2160.3600000000006</v>
      </c>
      <c r="S670" s="13">
        <f t="shared" si="32"/>
        <v>12603.12</v>
      </c>
    </row>
    <row r="671" spans="2:19" ht="12.75" customHeight="1">
      <c r="B671" s="11" t="s">
        <v>784</v>
      </c>
      <c r="C671" s="15" t="s">
        <v>246</v>
      </c>
      <c r="D671" s="12" t="s">
        <v>34</v>
      </c>
      <c r="E671" s="13">
        <v>7919.22</v>
      </c>
      <c r="F671" s="13">
        <v>965.27</v>
      </c>
      <c r="G671" s="13">
        <v>239.40000000000009</v>
      </c>
      <c r="H671" s="13"/>
      <c r="I671" s="13">
        <v>1204.67</v>
      </c>
      <c r="J671" s="11" t="s">
        <v>784</v>
      </c>
      <c r="K671" s="11" t="s">
        <v>34</v>
      </c>
      <c r="L671" s="11" t="s">
        <v>246</v>
      </c>
      <c r="O671" s="14">
        <f t="shared" si="33"/>
        <v>0</v>
      </c>
      <c r="Q671" s="13">
        <f t="shared" si="31"/>
        <v>239.40000000000009</v>
      </c>
      <c r="S671" s="13">
        <f t="shared" si="32"/>
        <v>1444.0700000000002</v>
      </c>
    </row>
    <row r="672" spans="2:19" ht="12.75" customHeight="1">
      <c r="B672" s="11" t="s">
        <v>785</v>
      </c>
      <c r="C672" s="15" t="s">
        <v>39</v>
      </c>
      <c r="D672" s="12" t="s">
        <v>40</v>
      </c>
      <c r="E672" s="13">
        <v>68436.160000000003</v>
      </c>
      <c r="F672" s="13">
        <v>8420.2900000000009</v>
      </c>
      <c r="G672" s="13">
        <v>2069.4499999999989</v>
      </c>
      <c r="H672" s="13"/>
      <c r="I672" s="13">
        <v>10489.74</v>
      </c>
      <c r="J672" s="11" t="s">
        <v>785</v>
      </c>
      <c r="K672" s="11" t="s">
        <v>40</v>
      </c>
      <c r="L672" s="11" t="s">
        <v>39</v>
      </c>
      <c r="O672" s="14">
        <f t="shared" si="33"/>
        <v>0</v>
      </c>
      <c r="Q672" s="13">
        <f t="shared" si="31"/>
        <v>2069.4499999999989</v>
      </c>
      <c r="S672" s="13">
        <f t="shared" si="32"/>
        <v>12559.189999999999</v>
      </c>
    </row>
    <row r="673" spans="2:19" ht="12.75" customHeight="1">
      <c r="B673" s="11" t="s">
        <v>786</v>
      </c>
      <c r="C673" s="15" t="s">
        <v>103</v>
      </c>
      <c r="D673" s="12" t="s">
        <v>34</v>
      </c>
      <c r="E673" s="13">
        <v>15490.3</v>
      </c>
      <c r="F673" s="13">
        <v>1385.04</v>
      </c>
      <c r="G673" s="13">
        <v>468.15000000000009</v>
      </c>
      <c r="H673" s="13"/>
      <c r="I673" s="13">
        <v>1853.19</v>
      </c>
      <c r="J673" s="11" t="s">
        <v>786</v>
      </c>
      <c r="K673" s="11" t="s">
        <v>34</v>
      </c>
      <c r="L673" s="11" t="s">
        <v>103</v>
      </c>
      <c r="O673" s="14">
        <f t="shared" si="33"/>
        <v>0</v>
      </c>
      <c r="Q673" s="13">
        <f t="shared" si="31"/>
        <v>468.15000000000009</v>
      </c>
      <c r="S673" s="13">
        <f t="shared" si="32"/>
        <v>2321.34</v>
      </c>
    </row>
    <row r="674" spans="2:19" ht="12.75" customHeight="1">
      <c r="B674" s="11" t="s">
        <v>787</v>
      </c>
      <c r="C674" s="15" t="s">
        <v>788</v>
      </c>
      <c r="D674" s="12" t="s">
        <v>43</v>
      </c>
      <c r="E674" s="13">
        <v>410546.37</v>
      </c>
      <c r="F674" s="13">
        <v>36708.639999999999</v>
      </c>
      <c r="G674" s="13">
        <v>12409.14</v>
      </c>
      <c r="H674" s="13"/>
      <c r="I674" s="13">
        <v>49117.78</v>
      </c>
      <c r="J674" s="11" t="s">
        <v>787</v>
      </c>
      <c r="K674" s="11" t="s">
        <v>43</v>
      </c>
      <c r="L674" s="11" t="s">
        <v>788</v>
      </c>
      <c r="O674" s="14">
        <f t="shared" si="33"/>
        <v>0</v>
      </c>
      <c r="Q674" s="13">
        <f t="shared" si="31"/>
        <v>12409.14</v>
      </c>
      <c r="S674" s="13">
        <f t="shared" si="32"/>
        <v>61526.92</v>
      </c>
    </row>
    <row r="675" spans="2:19" ht="12.75" customHeight="1">
      <c r="B675" s="11" t="s">
        <v>789</v>
      </c>
      <c r="C675" s="15" t="s">
        <v>246</v>
      </c>
      <c r="D675" s="12" t="s">
        <v>34</v>
      </c>
      <c r="E675" s="13">
        <v>14780.39</v>
      </c>
      <c r="F675" s="13">
        <v>1768.31</v>
      </c>
      <c r="G675" s="13">
        <v>447</v>
      </c>
      <c r="H675" s="13"/>
      <c r="I675" s="13">
        <v>2215.31</v>
      </c>
      <c r="J675" s="11" t="s">
        <v>789</v>
      </c>
      <c r="K675" s="11" t="s">
        <v>34</v>
      </c>
      <c r="L675" s="11" t="s">
        <v>246</v>
      </c>
      <c r="O675" s="14">
        <f t="shared" si="33"/>
        <v>0</v>
      </c>
      <c r="Q675" s="13">
        <f t="shared" si="31"/>
        <v>447</v>
      </c>
      <c r="S675" s="13">
        <f t="shared" si="32"/>
        <v>2662.31</v>
      </c>
    </row>
    <row r="676" spans="2:19" ht="12.75" customHeight="1">
      <c r="B676" s="11" t="s">
        <v>790</v>
      </c>
      <c r="C676" s="15" t="s">
        <v>246</v>
      </c>
      <c r="D676" s="12" t="s">
        <v>34</v>
      </c>
      <c r="E676" s="13">
        <v>21368.41</v>
      </c>
      <c r="F676" s="13">
        <v>2664.24</v>
      </c>
      <c r="G676" s="13">
        <v>645.83000000000038</v>
      </c>
      <c r="H676" s="13"/>
      <c r="I676" s="13">
        <v>3310.07</v>
      </c>
      <c r="J676" s="11" t="s">
        <v>790</v>
      </c>
      <c r="K676" s="11" t="s">
        <v>34</v>
      </c>
      <c r="L676" s="11" t="s">
        <v>246</v>
      </c>
      <c r="O676" s="14">
        <f t="shared" si="33"/>
        <v>0</v>
      </c>
      <c r="Q676" s="13">
        <f t="shared" si="31"/>
        <v>645.83000000000038</v>
      </c>
      <c r="S676" s="13">
        <f t="shared" si="32"/>
        <v>3955.9000000000005</v>
      </c>
    </row>
    <row r="677" spans="2:19" ht="12.75" customHeight="1">
      <c r="B677" s="11" t="s">
        <v>791</v>
      </c>
      <c r="C677" s="15" t="s">
        <v>66</v>
      </c>
      <c r="D677" s="12" t="s">
        <v>34</v>
      </c>
      <c r="E677" s="13">
        <v>37241.410000000003</v>
      </c>
      <c r="F677" s="13">
        <v>3830.71</v>
      </c>
      <c r="G677" s="13">
        <v>1125.8199999999997</v>
      </c>
      <c r="H677" s="13"/>
      <c r="I677" s="13">
        <v>4956.53</v>
      </c>
      <c r="J677" s="11" t="s">
        <v>791</v>
      </c>
      <c r="K677" s="11" t="s">
        <v>34</v>
      </c>
      <c r="L677" s="11" t="s">
        <v>66</v>
      </c>
      <c r="O677" s="14">
        <f t="shared" si="33"/>
        <v>0</v>
      </c>
      <c r="Q677" s="13">
        <f t="shared" si="31"/>
        <v>1125.8199999999997</v>
      </c>
      <c r="S677" s="13">
        <f t="shared" si="32"/>
        <v>6082.3499999999995</v>
      </c>
    </row>
    <row r="678" spans="2:19" ht="12.75" customHeight="1">
      <c r="B678" s="11" t="s">
        <v>792</v>
      </c>
      <c r="C678" s="15" t="s">
        <v>793</v>
      </c>
      <c r="D678" s="12" t="s">
        <v>34</v>
      </c>
      <c r="E678" s="13">
        <v>38523.86</v>
      </c>
      <c r="F678" s="13">
        <v>4186.5600000000004</v>
      </c>
      <c r="G678" s="13">
        <v>1164.3499999999995</v>
      </c>
      <c r="H678" s="13"/>
      <c r="I678" s="13">
        <v>5350.91</v>
      </c>
      <c r="J678" s="11" t="s">
        <v>792</v>
      </c>
      <c r="K678" s="11" t="s">
        <v>34</v>
      </c>
      <c r="L678" s="11" t="s">
        <v>793</v>
      </c>
      <c r="O678" s="14">
        <f t="shared" si="33"/>
        <v>0</v>
      </c>
      <c r="Q678" s="13">
        <f t="shared" si="31"/>
        <v>1164.3499999999995</v>
      </c>
      <c r="S678" s="13">
        <f t="shared" si="32"/>
        <v>6515.2599999999993</v>
      </c>
    </row>
    <row r="679" spans="2:19" ht="12.75" customHeight="1">
      <c r="B679" s="11" t="s">
        <v>794</v>
      </c>
      <c r="C679" s="15" t="s">
        <v>246</v>
      </c>
      <c r="D679" s="12" t="s">
        <v>34</v>
      </c>
      <c r="E679" s="13">
        <v>17335.09</v>
      </c>
      <c r="F679" s="13">
        <v>2101</v>
      </c>
      <c r="G679" s="13">
        <v>523.92999999999984</v>
      </c>
      <c r="H679" s="13"/>
      <c r="I679" s="13">
        <v>2624.93</v>
      </c>
      <c r="J679" s="11" t="s">
        <v>794</v>
      </c>
      <c r="K679" s="11" t="s">
        <v>34</v>
      </c>
      <c r="L679" s="11" t="s">
        <v>246</v>
      </c>
      <c r="O679" s="14">
        <f t="shared" si="33"/>
        <v>0</v>
      </c>
      <c r="Q679" s="13">
        <f t="shared" si="31"/>
        <v>523.92999999999984</v>
      </c>
      <c r="S679" s="13">
        <f t="shared" si="32"/>
        <v>3148.8599999999997</v>
      </c>
    </row>
    <row r="680" spans="2:19" ht="12.75" customHeight="1">
      <c r="B680" s="11" t="s">
        <v>795</v>
      </c>
      <c r="C680" s="15" t="s">
        <v>336</v>
      </c>
      <c r="D680" s="12" t="s">
        <v>37</v>
      </c>
      <c r="E680" s="13">
        <v>21279.66</v>
      </c>
      <c r="F680" s="13">
        <v>2586.35</v>
      </c>
      <c r="G680" s="13">
        <v>643.2800000000002</v>
      </c>
      <c r="H680" s="13"/>
      <c r="I680" s="13">
        <v>3229.63</v>
      </c>
      <c r="J680" s="11" t="s">
        <v>795</v>
      </c>
      <c r="K680" s="11" t="s">
        <v>37</v>
      </c>
      <c r="L680" s="11" t="s">
        <v>336</v>
      </c>
      <c r="O680" s="14">
        <f t="shared" si="33"/>
        <v>0</v>
      </c>
      <c r="Q680" s="13">
        <f t="shared" si="31"/>
        <v>643.2800000000002</v>
      </c>
      <c r="S680" s="13">
        <f t="shared" si="32"/>
        <v>3872.9100000000003</v>
      </c>
    </row>
    <row r="681" spans="2:19" ht="12.75" customHeight="1">
      <c r="B681" s="11" t="s">
        <v>796</v>
      </c>
      <c r="C681" s="15" t="s">
        <v>33</v>
      </c>
      <c r="D681" s="12" t="s">
        <v>34</v>
      </c>
      <c r="E681" s="13">
        <v>109442.36</v>
      </c>
      <c r="F681" s="13">
        <v>5410.54</v>
      </c>
      <c r="G681" s="13">
        <v>3307.8200000000006</v>
      </c>
      <c r="H681" s="13"/>
      <c r="I681" s="13">
        <v>8718.36</v>
      </c>
      <c r="J681" s="11" t="s">
        <v>796</v>
      </c>
      <c r="K681" s="11" t="s">
        <v>34</v>
      </c>
      <c r="L681" s="11" t="s">
        <v>33</v>
      </c>
      <c r="O681" s="14">
        <f t="shared" si="33"/>
        <v>0</v>
      </c>
      <c r="Q681" s="13">
        <f t="shared" si="31"/>
        <v>3307.8200000000006</v>
      </c>
      <c r="S681" s="13">
        <f t="shared" si="32"/>
        <v>12026.18</v>
      </c>
    </row>
    <row r="682" spans="2:19" ht="12.75" customHeight="1">
      <c r="B682" s="11" t="s">
        <v>797</v>
      </c>
      <c r="C682" s="15" t="s">
        <v>105</v>
      </c>
      <c r="D682" s="12" t="s">
        <v>37</v>
      </c>
      <c r="E682" s="13">
        <v>86213.77</v>
      </c>
      <c r="F682" s="13">
        <v>4262.18</v>
      </c>
      <c r="G682" s="13">
        <v>2605.7399999999998</v>
      </c>
      <c r="H682" s="13"/>
      <c r="I682" s="13">
        <v>6867.92</v>
      </c>
      <c r="J682" s="11" t="s">
        <v>797</v>
      </c>
      <c r="K682" s="11" t="s">
        <v>37</v>
      </c>
      <c r="L682" s="11" t="s">
        <v>105</v>
      </c>
      <c r="O682" s="14">
        <f t="shared" si="33"/>
        <v>0</v>
      </c>
      <c r="Q682" s="13">
        <f t="shared" si="31"/>
        <v>2605.7399999999998</v>
      </c>
      <c r="S682" s="13">
        <f t="shared" si="32"/>
        <v>9473.66</v>
      </c>
    </row>
    <row r="683" spans="2:19" ht="12.75" customHeight="1">
      <c r="B683" s="11" t="s">
        <v>798</v>
      </c>
      <c r="C683" s="15" t="s">
        <v>33</v>
      </c>
      <c r="D683" s="12" t="s">
        <v>34</v>
      </c>
      <c r="E683" s="13">
        <v>33792.53</v>
      </c>
      <c r="F683" s="13">
        <v>2713.55</v>
      </c>
      <c r="G683" s="13">
        <v>1021.3299999999999</v>
      </c>
      <c r="H683" s="13"/>
      <c r="I683" s="13">
        <v>3734.88</v>
      </c>
      <c r="J683" s="11" t="s">
        <v>798</v>
      </c>
      <c r="K683" s="11" t="s">
        <v>34</v>
      </c>
      <c r="L683" s="11" t="s">
        <v>33</v>
      </c>
      <c r="O683" s="14">
        <f t="shared" si="33"/>
        <v>0</v>
      </c>
      <c r="Q683" s="13">
        <f t="shared" si="31"/>
        <v>1021.3299999999999</v>
      </c>
      <c r="S683" s="13">
        <f t="shared" si="32"/>
        <v>4756.21</v>
      </c>
    </row>
    <row r="684" spans="2:19" ht="12.75" customHeight="1">
      <c r="B684" s="11" t="s">
        <v>799</v>
      </c>
      <c r="C684" s="15" t="s">
        <v>246</v>
      </c>
      <c r="D684" s="12" t="s">
        <v>34</v>
      </c>
      <c r="E684" s="13">
        <v>38737.120000000003</v>
      </c>
      <c r="F684" s="13">
        <v>4773.47</v>
      </c>
      <c r="G684" s="13">
        <v>1171.4399999999996</v>
      </c>
      <c r="H684" s="13"/>
      <c r="I684" s="13">
        <v>5944.91</v>
      </c>
      <c r="J684" s="11" t="s">
        <v>799</v>
      </c>
      <c r="K684" s="11" t="s">
        <v>34</v>
      </c>
      <c r="L684" s="11" t="s">
        <v>246</v>
      </c>
      <c r="O684" s="14">
        <v>0</v>
      </c>
      <c r="Q684" s="13">
        <f t="shared" si="31"/>
        <v>1171.4399999999996</v>
      </c>
      <c r="S684" s="13">
        <f t="shared" si="32"/>
        <v>7116.3499999999995</v>
      </c>
    </row>
    <row r="685" spans="2:19" ht="12.75" customHeight="1">
      <c r="B685" s="11" t="s">
        <v>800</v>
      </c>
      <c r="C685" s="15" t="s">
        <v>801</v>
      </c>
      <c r="D685" s="12" t="s">
        <v>802</v>
      </c>
      <c r="E685" s="13">
        <v>33489.42</v>
      </c>
      <c r="F685" s="13">
        <v>4123.75</v>
      </c>
      <c r="G685" s="13">
        <v>1012.8400000000001</v>
      </c>
      <c r="H685" s="13"/>
      <c r="I685" s="13">
        <v>5136.59</v>
      </c>
      <c r="J685" s="11" t="s">
        <v>800</v>
      </c>
      <c r="K685" s="11" t="s">
        <v>802</v>
      </c>
      <c r="L685" s="11" t="s">
        <v>801</v>
      </c>
      <c r="O685" s="14">
        <f t="shared" si="33"/>
        <v>0</v>
      </c>
      <c r="Q685" s="13">
        <f t="shared" si="31"/>
        <v>1012.8400000000001</v>
      </c>
      <c r="S685" s="13">
        <f t="shared" si="32"/>
        <v>6149.43</v>
      </c>
    </row>
    <row r="686" spans="2:19" ht="12.75" customHeight="1">
      <c r="B686" s="11" t="s">
        <v>803</v>
      </c>
      <c r="C686" s="15" t="s">
        <v>336</v>
      </c>
      <c r="D686" s="12" t="s">
        <v>37</v>
      </c>
      <c r="E686" s="13">
        <v>17049.29</v>
      </c>
      <c r="F686" s="13">
        <v>2038.4</v>
      </c>
      <c r="G686" s="13">
        <v>515.67999999999984</v>
      </c>
      <c r="H686" s="13"/>
      <c r="I686" s="13">
        <v>2554.08</v>
      </c>
      <c r="J686" s="11" t="s">
        <v>803</v>
      </c>
      <c r="K686" s="11" t="s">
        <v>37</v>
      </c>
      <c r="L686" s="11" t="s">
        <v>336</v>
      </c>
      <c r="O686" s="14">
        <f t="shared" si="33"/>
        <v>0</v>
      </c>
      <c r="Q686" s="13">
        <f t="shared" si="31"/>
        <v>515.67999999999984</v>
      </c>
      <c r="S686" s="13">
        <f t="shared" si="32"/>
        <v>3069.7599999999998</v>
      </c>
    </row>
    <row r="687" spans="2:19" ht="12.75" customHeight="1">
      <c r="B687" s="11" t="s">
        <v>804</v>
      </c>
      <c r="C687" s="15" t="s">
        <v>33</v>
      </c>
      <c r="D687" s="12" t="s">
        <v>34</v>
      </c>
      <c r="E687" s="13">
        <v>16770.25</v>
      </c>
      <c r="F687" s="13">
        <v>1207.52</v>
      </c>
      <c r="G687" s="13">
        <v>506.86000000000013</v>
      </c>
      <c r="H687" s="13"/>
      <c r="I687" s="13">
        <v>1714.38</v>
      </c>
      <c r="J687" s="11" t="s">
        <v>804</v>
      </c>
      <c r="K687" s="11" t="s">
        <v>34</v>
      </c>
      <c r="L687" s="11" t="s">
        <v>33</v>
      </c>
      <c r="O687" s="14">
        <f t="shared" si="33"/>
        <v>0</v>
      </c>
      <c r="Q687" s="13">
        <f t="shared" si="31"/>
        <v>506.86000000000013</v>
      </c>
      <c r="S687" s="13">
        <f t="shared" si="32"/>
        <v>2221.2400000000002</v>
      </c>
    </row>
    <row r="688" spans="2:19" ht="12.75" customHeight="1">
      <c r="B688" s="11" t="s">
        <v>805</v>
      </c>
      <c r="C688" s="15" t="s">
        <v>246</v>
      </c>
      <c r="D688" s="12" t="s">
        <v>34</v>
      </c>
      <c r="E688" s="13">
        <v>25219.3</v>
      </c>
      <c r="F688" s="13">
        <v>2956.75</v>
      </c>
      <c r="G688" s="13">
        <v>762.42999999999984</v>
      </c>
      <c r="H688" s="13"/>
      <c r="I688" s="13">
        <v>3719.18</v>
      </c>
      <c r="J688" s="11" t="s">
        <v>805</v>
      </c>
      <c r="K688" s="11" t="s">
        <v>34</v>
      </c>
      <c r="L688" s="11" t="s">
        <v>246</v>
      </c>
      <c r="O688" s="14">
        <f t="shared" si="33"/>
        <v>0</v>
      </c>
      <c r="Q688" s="13">
        <f t="shared" si="31"/>
        <v>762.42999999999984</v>
      </c>
      <c r="S688" s="13">
        <f t="shared" si="32"/>
        <v>4481.6099999999997</v>
      </c>
    </row>
    <row r="689" spans="2:19" ht="12.75" customHeight="1">
      <c r="B689" s="11" t="s">
        <v>806</v>
      </c>
      <c r="C689" s="15" t="s">
        <v>336</v>
      </c>
      <c r="D689" s="12" t="s">
        <v>37</v>
      </c>
      <c r="E689" s="13">
        <v>8481.11</v>
      </c>
      <c r="F689" s="13">
        <v>994.21</v>
      </c>
      <c r="G689" s="13">
        <v>256.36999999999989</v>
      </c>
      <c r="H689" s="13"/>
      <c r="I689" s="13">
        <v>1250.58</v>
      </c>
      <c r="J689" s="11" t="s">
        <v>806</v>
      </c>
      <c r="K689" s="11" t="s">
        <v>37</v>
      </c>
      <c r="L689" s="11" t="s">
        <v>336</v>
      </c>
      <c r="O689" s="14">
        <f t="shared" si="33"/>
        <v>0</v>
      </c>
      <c r="Q689" s="13">
        <f t="shared" si="31"/>
        <v>256.36999999999989</v>
      </c>
      <c r="S689" s="13">
        <f t="shared" si="32"/>
        <v>1506.9499999999998</v>
      </c>
    </row>
    <row r="690" spans="2:19" ht="12.75" customHeight="1">
      <c r="B690" s="11" t="s">
        <v>807</v>
      </c>
      <c r="C690" s="15" t="s">
        <v>45</v>
      </c>
      <c r="D690" s="12" t="s">
        <v>34</v>
      </c>
      <c r="E690" s="13">
        <v>11575.14</v>
      </c>
      <c r="F690" s="13">
        <v>1403.96</v>
      </c>
      <c r="G690" s="13">
        <v>349.78</v>
      </c>
      <c r="H690" s="13"/>
      <c r="I690" s="13">
        <v>1753.74</v>
      </c>
      <c r="J690" s="11" t="s">
        <v>807</v>
      </c>
      <c r="K690" s="11" t="s">
        <v>34</v>
      </c>
      <c r="L690" s="11" t="s">
        <v>45</v>
      </c>
      <c r="O690" s="14">
        <f t="shared" si="33"/>
        <v>0</v>
      </c>
      <c r="Q690" s="13">
        <f t="shared" si="31"/>
        <v>349.78</v>
      </c>
      <c r="S690" s="13">
        <f t="shared" si="32"/>
        <v>2103.52</v>
      </c>
    </row>
    <row r="691" spans="2:19" ht="12.75" customHeight="1">
      <c r="B691" s="11" t="s">
        <v>808</v>
      </c>
      <c r="C691" s="15" t="s">
        <v>336</v>
      </c>
      <c r="D691" s="12" t="s">
        <v>37</v>
      </c>
      <c r="E691" s="13">
        <v>16403</v>
      </c>
      <c r="F691" s="13">
        <v>1986.84</v>
      </c>
      <c r="G691" s="13">
        <v>495.64999999999986</v>
      </c>
      <c r="H691" s="13"/>
      <c r="I691" s="13">
        <v>2482.4899999999998</v>
      </c>
      <c r="J691" s="11" t="s">
        <v>808</v>
      </c>
      <c r="K691" s="11" t="s">
        <v>37</v>
      </c>
      <c r="L691" s="11" t="s">
        <v>336</v>
      </c>
      <c r="O691" s="14">
        <f t="shared" si="33"/>
        <v>0</v>
      </c>
      <c r="Q691" s="13">
        <f t="shared" si="31"/>
        <v>495.64999999999986</v>
      </c>
      <c r="S691" s="13">
        <f t="shared" si="32"/>
        <v>2978.1399999999994</v>
      </c>
    </row>
    <row r="692" spans="2:19" ht="12.75" customHeight="1">
      <c r="B692" s="11" t="s">
        <v>809</v>
      </c>
      <c r="C692" s="15" t="s">
        <v>336</v>
      </c>
      <c r="D692" s="12" t="s">
        <v>34</v>
      </c>
      <c r="E692" s="13">
        <v>8499.61</v>
      </c>
      <c r="F692" s="13">
        <v>1006.42</v>
      </c>
      <c r="G692" s="13">
        <v>256.86</v>
      </c>
      <c r="H692" s="13"/>
      <c r="I692" s="13">
        <v>1263.28</v>
      </c>
      <c r="J692" s="11" t="s">
        <v>809</v>
      </c>
      <c r="K692" s="11" t="s">
        <v>34</v>
      </c>
      <c r="L692" s="11" t="s">
        <v>336</v>
      </c>
      <c r="O692" s="14">
        <f t="shared" si="33"/>
        <v>0</v>
      </c>
      <c r="Q692" s="13">
        <f t="shared" si="31"/>
        <v>256.86</v>
      </c>
      <c r="S692" s="13">
        <f t="shared" si="32"/>
        <v>1520.1399999999999</v>
      </c>
    </row>
    <row r="693" spans="2:19" ht="12.75" customHeight="1">
      <c r="B693" s="11" t="s">
        <v>810</v>
      </c>
      <c r="C693" s="15" t="s">
        <v>811</v>
      </c>
      <c r="D693" s="12" t="s">
        <v>34</v>
      </c>
      <c r="E693" s="13">
        <v>57304.83</v>
      </c>
      <c r="F693" s="13">
        <v>5547.89</v>
      </c>
      <c r="G693" s="13">
        <v>1732</v>
      </c>
      <c r="H693" s="13"/>
      <c r="I693" s="13">
        <v>7279.89</v>
      </c>
      <c r="J693" s="11" t="s">
        <v>810</v>
      </c>
      <c r="K693" s="11" t="s">
        <v>34</v>
      </c>
      <c r="L693" s="11" t="s">
        <v>811</v>
      </c>
      <c r="O693" s="14">
        <f t="shared" si="33"/>
        <v>0</v>
      </c>
      <c r="Q693" s="13">
        <f t="shared" si="31"/>
        <v>1732</v>
      </c>
      <c r="S693" s="13">
        <f t="shared" si="32"/>
        <v>9011.89</v>
      </c>
    </row>
    <row r="694" spans="2:19" ht="12.75" customHeight="1">
      <c r="B694" s="11" t="s">
        <v>812</v>
      </c>
      <c r="C694" s="15" t="s">
        <v>722</v>
      </c>
      <c r="D694" s="12" t="s">
        <v>34</v>
      </c>
      <c r="E694" s="13">
        <v>24869.14</v>
      </c>
      <c r="F694" s="13">
        <v>2930.19</v>
      </c>
      <c r="G694" s="13">
        <v>751.77999999999975</v>
      </c>
      <c r="H694" s="13"/>
      <c r="I694" s="13">
        <v>3681.97</v>
      </c>
      <c r="J694" s="11" t="s">
        <v>812</v>
      </c>
      <c r="K694" s="11" t="s">
        <v>34</v>
      </c>
      <c r="L694" s="11" t="s">
        <v>722</v>
      </c>
      <c r="O694" s="14">
        <f t="shared" si="33"/>
        <v>0</v>
      </c>
      <c r="Q694" s="13">
        <f t="shared" si="31"/>
        <v>751.77999999999975</v>
      </c>
      <c r="S694" s="13">
        <f t="shared" si="32"/>
        <v>4433.75</v>
      </c>
    </row>
    <row r="695" spans="2:19" ht="12.75" customHeight="1">
      <c r="B695" s="11" t="s">
        <v>813</v>
      </c>
      <c r="C695" s="15" t="s">
        <v>33</v>
      </c>
      <c r="D695" s="12" t="s">
        <v>34</v>
      </c>
      <c r="E695" s="13">
        <v>41569.14</v>
      </c>
      <c r="F695" s="13">
        <v>4475.55</v>
      </c>
      <c r="G695" s="13">
        <v>1256.7399999999998</v>
      </c>
      <c r="H695" s="13"/>
      <c r="I695" s="13">
        <v>5732.29</v>
      </c>
      <c r="J695" s="11" t="s">
        <v>813</v>
      </c>
      <c r="K695" s="11" t="s">
        <v>34</v>
      </c>
      <c r="L695" s="11" t="s">
        <v>33</v>
      </c>
      <c r="O695" s="14">
        <f t="shared" si="33"/>
        <v>0</v>
      </c>
      <c r="Q695" s="13">
        <f t="shared" si="31"/>
        <v>1256.7399999999998</v>
      </c>
      <c r="S695" s="13">
        <f t="shared" si="32"/>
        <v>6989.03</v>
      </c>
    </row>
    <row r="696" spans="2:19" ht="12.75" customHeight="1">
      <c r="B696" s="11" t="s">
        <v>814</v>
      </c>
      <c r="C696" s="15" t="s">
        <v>33</v>
      </c>
      <c r="D696" s="12" t="s">
        <v>34</v>
      </c>
      <c r="E696" s="13">
        <v>47294.09</v>
      </c>
      <c r="F696" s="13">
        <v>4252.55</v>
      </c>
      <c r="G696" s="13">
        <v>1430.3199999999997</v>
      </c>
      <c r="H696" s="13"/>
      <c r="I696" s="13">
        <v>5682.87</v>
      </c>
      <c r="J696" s="11" t="s">
        <v>814</v>
      </c>
      <c r="K696" s="11" t="s">
        <v>34</v>
      </c>
      <c r="L696" s="11" t="s">
        <v>33</v>
      </c>
      <c r="O696" s="14">
        <f t="shared" si="33"/>
        <v>0</v>
      </c>
      <c r="Q696" s="13">
        <f t="shared" si="31"/>
        <v>1430.3199999999997</v>
      </c>
      <c r="S696" s="13">
        <f t="shared" si="32"/>
        <v>7113.19</v>
      </c>
    </row>
    <row r="697" spans="2:19" ht="12.75" customHeight="1">
      <c r="B697" s="11" t="s">
        <v>815</v>
      </c>
      <c r="C697" s="15" t="s">
        <v>36</v>
      </c>
      <c r="D697" s="12" t="s">
        <v>37</v>
      </c>
      <c r="E697" s="13">
        <v>31328.28</v>
      </c>
      <c r="F697" s="13">
        <v>2816.96</v>
      </c>
      <c r="G697" s="13">
        <v>947.44</v>
      </c>
      <c r="H697" s="13"/>
      <c r="I697" s="13">
        <v>3764.4</v>
      </c>
      <c r="J697" s="11" t="s">
        <v>815</v>
      </c>
      <c r="K697" s="11" t="s">
        <v>37</v>
      </c>
      <c r="L697" s="11" t="s">
        <v>36</v>
      </c>
      <c r="O697" s="14">
        <f t="shared" si="33"/>
        <v>0</v>
      </c>
      <c r="Q697" s="13">
        <f t="shared" si="31"/>
        <v>947.44</v>
      </c>
      <c r="S697" s="13">
        <f t="shared" si="32"/>
        <v>4711.84</v>
      </c>
    </row>
    <row r="698" spans="2:19" ht="12.75" customHeight="1">
      <c r="B698" s="11" t="s">
        <v>816</v>
      </c>
      <c r="C698" s="15" t="s">
        <v>33</v>
      </c>
      <c r="D698" s="12" t="s">
        <v>34</v>
      </c>
      <c r="E698" s="13">
        <v>17335.919999999998</v>
      </c>
      <c r="F698" s="13">
        <v>2036.19</v>
      </c>
      <c r="G698" s="13">
        <v>524.11000000000013</v>
      </c>
      <c r="H698" s="13"/>
      <c r="I698" s="13">
        <v>2560.3000000000002</v>
      </c>
      <c r="J698" s="11" t="s">
        <v>816</v>
      </c>
      <c r="K698" s="11" t="s">
        <v>34</v>
      </c>
      <c r="L698" s="11" t="s">
        <v>33</v>
      </c>
      <c r="O698" s="14">
        <f t="shared" si="33"/>
        <v>0</v>
      </c>
      <c r="Q698" s="13">
        <f t="shared" si="31"/>
        <v>524.11000000000013</v>
      </c>
      <c r="S698" s="13">
        <f t="shared" si="32"/>
        <v>3084.4100000000003</v>
      </c>
    </row>
    <row r="699" spans="2:19" ht="12.75" customHeight="1">
      <c r="B699" s="11" t="s">
        <v>817</v>
      </c>
      <c r="C699" s="15" t="s">
        <v>246</v>
      </c>
      <c r="D699" s="12" t="s">
        <v>34</v>
      </c>
      <c r="E699" s="13">
        <v>6202.34</v>
      </c>
      <c r="F699" s="13">
        <v>738.3</v>
      </c>
      <c r="G699" s="13">
        <v>187.51</v>
      </c>
      <c r="H699" s="13"/>
      <c r="I699" s="13">
        <v>925.81</v>
      </c>
      <c r="J699" s="11" t="s">
        <v>817</v>
      </c>
      <c r="K699" s="11" t="s">
        <v>34</v>
      </c>
      <c r="L699" s="11" t="s">
        <v>246</v>
      </c>
      <c r="O699" s="14">
        <f t="shared" si="33"/>
        <v>0</v>
      </c>
      <c r="Q699" s="13">
        <f t="shared" si="31"/>
        <v>187.51</v>
      </c>
      <c r="S699" s="13">
        <f t="shared" si="32"/>
        <v>1113.32</v>
      </c>
    </row>
    <row r="700" spans="2:19" ht="12.75" customHeight="1">
      <c r="B700" s="11" t="s">
        <v>818</v>
      </c>
      <c r="C700" s="15" t="s">
        <v>246</v>
      </c>
      <c r="D700" s="12" t="s">
        <v>34</v>
      </c>
      <c r="E700" s="13">
        <v>12783.05</v>
      </c>
      <c r="F700" s="13">
        <v>1644.97</v>
      </c>
      <c r="G700" s="13">
        <v>386.71000000000004</v>
      </c>
      <c r="H700" s="13"/>
      <c r="I700" s="13">
        <v>2031.68</v>
      </c>
      <c r="J700" s="11" t="s">
        <v>818</v>
      </c>
      <c r="K700" s="11" t="s">
        <v>34</v>
      </c>
      <c r="L700" s="11" t="s">
        <v>246</v>
      </c>
      <c r="O700" s="14">
        <f t="shared" si="33"/>
        <v>0</v>
      </c>
      <c r="Q700" s="13">
        <f t="shared" si="31"/>
        <v>386.71000000000004</v>
      </c>
      <c r="S700" s="13">
        <f t="shared" si="32"/>
        <v>2418.3900000000003</v>
      </c>
    </row>
    <row r="701" spans="2:19" ht="12.75" customHeight="1">
      <c r="B701" s="11" t="s">
        <v>819</v>
      </c>
      <c r="C701" s="15" t="s">
        <v>100</v>
      </c>
      <c r="D701" s="12" t="s">
        <v>99</v>
      </c>
      <c r="E701" s="13">
        <v>92737.63</v>
      </c>
      <c r="F701" s="13">
        <v>10147.6</v>
      </c>
      <c r="G701" s="13">
        <v>2803.0599999999995</v>
      </c>
      <c r="H701" s="13"/>
      <c r="I701" s="13">
        <v>12950.66</v>
      </c>
      <c r="J701" s="11" t="s">
        <v>819</v>
      </c>
      <c r="K701" s="11" t="s">
        <v>99</v>
      </c>
      <c r="L701" s="11" t="s">
        <v>100</v>
      </c>
      <c r="O701" s="14">
        <f t="shared" si="33"/>
        <v>0</v>
      </c>
      <c r="Q701" s="13">
        <f t="shared" si="31"/>
        <v>2803.0599999999995</v>
      </c>
      <c r="S701" s="13">
        <f t="shared" si="32"/>
        <v>15753.72</v>
      </c>
    </row>
    <row r="702" spans="2:19" ht="12.75" customHeight="1">
      <c r="B702" s="11" t="s">
        <v>820</v>
      </c>
      <c r="C702" s="15" t="s">
        <v>246</v>
      </c>
      <c r="D702" s="12" t="s">
        <v>34</v>
      </c>
      <c r="E702" s="13">
        <v>31607.34</v>
      </c>
      <c r="F702" s="13">
        <v>3618.19</v>
      </c>
      <c r="G702" s="13">
        <v>955.59999999999991</v>
      </c>
      <c r="H702" s="13"/>
      <c r="I702" s="13">
        <v>4573.79</v>
      </c>
      <c r="J702" s="11" t="s">
        <v>820</v>
      </c>
      <c r="K702" s="11" t="s">
        <v>34</v>
      </c>
      <c r="L702" s="11" t="s">
        <v>246</v>
      </c>
      <c r="O702" s="14">
        <f t="shared" si="33"/>
        <v>0</v>
      </c>
      <c r="Q702" s="13">
        <f t="shared" si="31"/>
        <v>955.59999999999991</v>
      </c>
      <c r="S702" s="13">
        <f t="shared" si="32"/>
        <v>5529.3899999999994</v>
      </c>
    </row>
    <row r="703" spans="2:19" ht="12.75" customHeight="1">
      <c r="B703" s="11" t="s">
        <v>821</v>
      </c>
      <c r="C703" s="15" t="s">
        <v>338</v>
      </c>
      <c r="D703" s="12" t="s">
        <v>40</v>
      </c>
      <c r="E703" s="13">
        <v>219468.38</v>
      </c>
      <c r="F703" s="13">
        <v>25123.9</v>
      </c>
      <c r="G703" s="13">
        <v>6635.59</v>
      </c>
      <c r="H703" s="13"/>
      <c r="I703" s="13">
        <v>31759.49</v>
      </c>
      <c r="J703" s="11" t="s">
        <v>821</v>
      </c>
      <c r="K703" s="11" t="s">
        <v>40</v>
      </c>
      <c r="L703" s="11" t="s">
        <v>338</v>
      </c>
      <c r="O703" s="14">
        <f t="shared" si="33"/>
        <v>0</v>
      </c>
      <c r="Q703" s="13">
        <f t="shared" si="31"/>
        <v>6635.59</v>
      </c>
      <c r="S703" s="13">
        <f t="shared" si="32"/>
        <v>38395.08</v>
      </c>
    </row>
    <row r="704" spans="2:19" ht="12.75" customHeight="1">
      <c r="B704" s="11" t="s">
        <v>822</v>
      </c>
      <c r="C704" s="15"/>
      <c r="D704" s="12" t="s">
        <v>34</v>
      </c>
      <c r="E704" s="13">
        <v>26690.58</v>
      </c>
      <c r="F704" s="13"/>
      <c r="G704" s="13">
        <v>809.37</v>
      </c>
      <c r="H704" s="13"/>
      <c r="I704" s="13">
        <v>809.37</v>
      </c>
      <c r="J704" s="11" t="s">
        <v>822</v>
      </c>
      <c r="K704" s="11" t="s">
        <v>34</v>
      </c>
      <c r="L704" s="11" t="s">
        <v>33</v>
      </c>
      <c r="O704" s="14">
        <f t="shared" si="33"/>
        <v>0</v>
      </c>
      <c r="Q704" s="13">
        <f t="shared" si="31"/>
        <v>809.37</v>
      </c>
      <c r="S704" s="13">
        <f t="shared" si="32"/>
        <v>1618.74</v>
      </c>
    </row>
    <row r="705" spans="2:19" ht="12.75" customHeight="1">
      <c r="B705" s="11" t="s">
        <v>823</v>
      </c>
      <c r="C705" s="15" t="s">
        <v>33</v>
      </c>
      <c r="D705" s="12" t="s">
        <v>34</v>
      </c>
      <c r="E705" s="13">
        <v>30863.72</v>
      </c>
      <c r="F705" s="13">
        <v>3502</v>
      </c>
      <c r="G705" s="13">
        <v>933.10999999999967</v>
      </c>
      <c r="H705" s="13"/>
      <c r="I705" s="13">
        <v>4435.1099999999997</v>
      </c>
      <c r="J705" s="11" t="s">
        <v>823</v>
      </c>
      <c r="K705" s="11" t="s">
        <v>34</v>
      </c>
      <c r="L705" s="11" t="s">
        <v>33</v>
      </c>
      <c r="O705" s="14">
        <f t="shared" si="33"/>
        <v>0</v>
      </c>
      <c r="Q705" s="13">
        <f t="shared" si="31"/>
        <v>933.10999999999967</v>
      </c>
      <c r="S705" s="13">
        <f t="shared" si="32"/>
        <v>5368.2199999999993</v>
      </c>
    </row>
    <row r="706" spans="2:19" ht="12.75" customHeight="1">
      <c r="B706" s="11" t="s">
        <v>824</v>
      </c>
      <c r="C706" s="15" t="s">
        <v>450</v>
      </c>
      <c r="D706" s="12" t="s">
        <v>34</v>
      </c>
      <c r="E706" s="13">
        <v>10141.620000000001</v>
      </c>
      <c r="F706" s="13">
        <v>1053.1400000000001</v>
      </c>
      <c r="G706" s="13">
        <v>306.63999999999987</v>
      </c>
      <c r="H706" s="13"/>
      <c r="I706" s="13">
        <v>1359.78</v>
      </c>
      <c r="J706" s="11" t="s">
        <v>824</v>
      </c>
      <c r="K706" s="11" t="s">
        <v>34</v>
      </c>
      <c r="L706" s="11" t="s">
        <v>450</v>
      </c>
      <c r="O706" s="14">
        <f t="shared" si="33"/>
        <v>0</v>
      </c>
      <c r="Q706" s="13">
        <f t="shared" si="31"/>
        <v>306.63999999999987</v>
      </c>
      <c r="S706" s="13">
        <f t="shared" si="32"/>
        <v>1666.4199999999998</v>
      </c>
    </row>
    <row r="707" spans="2:19" ht="12.75" customHeight="1">
      <c r="B707" s="11" t="s">
        <v>825</v>
      </c>
      <c r="C707" s="15" t="s">
        <v>33</v>
      </c>
      <c r="D707" s="12" t="s">
        <v>34</v>
      </c>
      <c r="E707" s="13">
        <v>13721.07</v>
      </c>
      <c r="F707" s="13">
        <v>1434.08</v>
      </c>
      <c r="G707" s="13">
        <v>414.83000000000015</v>
      </c>
      <c r="H707" s="13"/>
      <c r="I707" s="13">
        <v>1848.91</v>
      </c>
      <c r="J707" s="11" t="s">
        <v>825</v>
      </c>
      <c r="K707" s="11" t="s">
        <v>34</v>
      </c>
      <c r="L707" s="11" t="s">
        <v>33</v>
      </c>
      <c r="O707" s="14">
        <f t="shared" si="33"/>
        <v>0</v>
      </c>
      <c r="Q707" s="13">
        <f t="shared" ref="Q707:Q770" si="34">G707</f>
        <v>414.83000000000015</v>
      </c>
      <c r="S707" s="13">
        <f t="shared" ref="S707:S770" si="35">I707+Q707</f>
        <v>2263.7400000000002</v>
      </c>
    </row>
    <row r="708" spans="2:19" ht="12.75" customHeight="1">
      <c r="B708" s="11" t="s">
        <v>826</v>
      </c>
      <c r="C708" s="15" t="s">
        <v>33</v>
      </c>
      <c r="D708" s="12" t="s">
        <v>34</v>
      </c>
      <c r="E708" s="13">
        <v>30081.64</v>
      </c>
      <c r="F708" s="13">
        <v>3463.45</v>
      </c>
      <c r="G708" s="13">
        <v>909.05000000000018</v>
      </c>
      <c r="H708" s="13"/>
      <c r="I708" s="13">
        <v>4372.5</v>
      </c>
      <c r="J708" s="11" t="s">
        <v>826</v>
      </c>
      <c r="K708" s="11" t="s">
        <v>34</v>
      </c>
      <c r="L708" s="11" t="s">
        <v>33</v>
      </c>
      <c r="O708" s="14">
        <f t="shared" si="33"/>
        <v>0</v>
      </c>
      <c r="Q708" s="13">
        <f t="shared" si="34"/>
        <v>909.05000000000018</v>
      </c>
      <c r="S708" s="13">
        <f t="shared" si="35"/>
        <v>5281.55</v>
      </c>
    </row>
    <row r="709" spans="2:19" ht="12.75" customHeight="1">
      <c r="B709" s="11" t="s">
        <v>827</v>
      </c>
      <c r="C709" s="15" t="s">
        <v>477</v>
      </c>
      <c r="D709" s="12" t="s">
        <v>34</v>
      </c>
      <c r="E709" s="13">
        <v>46709.33</v>
      </c>
      <c r="F709" s="13">
        <v>5425.47</v>
      </c>
      <c r="G709" s="13">
        <v>1412.3400000000001</v>
      </c>
      <c r="H709" s="13"/>
      <c r="I709" s="13">
        <v>6837.81</v>
      </c>
      <c r="J709" s="11" t="s">
        <v>827</v>
      </c>
      <c r="K709" s="11" t="s">
        <v>34</v>
      </c>
      <c r="L709" s="11" t="s">
        <v>477</v>
      </c>
      <c r="O709" s="14">
        <f t="shared" si="33"/>
        <v>0</v>
      </c>
      <c r="Q709" s="13">
        <f t="shared" si="34"/>
        <v>1412.3400000000001</v>
      </c>
      <c r="S709" s="13">
        <f t="shared" si="35"/>
        <v>8250.1500000000015</v>
      </c>
    </row>
    <row r="710" spans="2:19" ht="12.75" customHeight="1">
      <c r="B710" s="11" t="s">
        <v>828</v>
      </c>
      <c r="C710" s="15" t="s">
        <v>246</v>
      </c>
      <c r="D710" s="12" t="s">
        <v>34</v>
      </c>
      <c r="E710" s="13">
        <v>6157.25</v>
      </c>
      <c r="F710" s="13">
        <v>727.9</v>
      </c>
      <c r="G710" s="13">
        <v>186</v>
      </c>
      <c r="H710" s="13"/>
      <c r="I710" s="13">
        <v>913.9</v>
      </c>
      <c r="J710" s="11" t="s">
        <v>828</v>
      </c>
      <c r="K710" s="11" t="s">
        <v>34</v>
      </c>
      <c r="L710" s="11" t="s">
        <v>246</v>
      </c>
      <c r="O710" s="14">
        <f t="shared" si="33"/>
        <v>0</v>
      </c>
      <c r="Q710" s="13">
        <f t="shared" si="34"/>
        <v>186</v>
      </c>
      <c r="S710" s="13">
        <f t="shared" si="35"/>
        <v>1099.9000000000001</v>
      </c>
    </row>
    <row r="711" spans="2:19" ht="12.75" customHeight="1">
      <c r="B711" s="11" t="s">
        <v>829</v>
      </c>
      <c r="C711" s="15" t="s">
        <v>33</v>
      </c>
      <c r="D711" s="12" t="s">
        <v>34</v>
      </c>
      <c r="E711" s="13">
        <v>19513.310000000001</v>
      </c>
      <c r="F711" s="13">
        <v>2089.73</v>
      </c>
      <c r="G711" s="13">
        <v>589.94999999999982</v>
      </c>
      <c r="H711" s="13"/>
      <c r="I711" s="13">
        <v>2679.68</v>
      </c>
      <c r="J711" s="11" t="s">
        <v>829</v>
      </c>
      <c r="K711" s="11" t="s">
        <v>34</v>
      </c>
      <c r="L711" s="11" t="s">
        <v>33</v>
      </c>
      <c r="O711" s="14">
        <f t="shared" si="33"/>
        <v>0</v>
      </c>
      <c r="Q711" s="13">
        <f t="shared" si="34"/>
        <v>589.94999999999982</v>
      </c>
      <c r="S711" s="13">
        <f t="shared" si="35"/>
        <v>3269.6299999999997</v>
      </c>
    </row>
    <row r="712" spans="2:19" ht="12.75" customHeight="1">
      <c r="B712" s="11" t="s">
        <v>830</v>
      </c>
      <c r="C712" s="15" t="s">
        <v>246</v>
      </c>
      <c r="D712" s="12" t="s">
        <v>34</v>
      </c>
      <c r="E712" s="13">
        <v>5829.99</v>
      </c>
      <c r="F712" s="13">
        <v>683.44</v>
      </c>
      <c r="G712" s="13">
        <v>176.19999999999993</v>
      </c>
      <c r="H712" s="13"/>
      <c r="I712" s="13">
        <v>859.64</v>
      </c>
      <c r="J712" s="11" t="s">
        <v>830</v>
      </c>
      <c r="K712" s="11" t="s">
        <v>34</v>
      </c>
      <c r="L712" s="11" t="s">
        <v>246</v>
      </c>
      <c r="O712" s="14">
        <f t="shared" si="33"/>
        <v>0</v>
      </c>
      <c r="Q712" s="13">
        <f t="shared" si="34"/>
        <v>176.19999999999993</v>
      </c>
      <c r="S712" s="13">
        <f t="shared" si="35"/>
        <v>1035.8399999999999</v>
      </c>
    </row>
    <row r="713" spans="2:19" ht="12.75" customHeight="1">
      <c r="B713" s="11" t="s">
        <v>831</v>
      </c>
      <c r="C713" s="15" t="s">
        <v>571</v>
      </c>
      <c r="D713" s="12" t="s">
        <v>34</v>
      </c>
      <c r="E713" s="13">
        <v>23253.11</v>
      </c>
      <c r="F713" s="13">
        <v>2198.65</v>
      </c>
      <c r="G713" s="13">
        <v>702.90999999999985</v>
      </c>
      <c r="H713" s="13"/>
      <c r="I713" s="13">
        <v>2901.56</v>
      </c>
      <c r="J713" s="11" t="s">
        <v>831</v>
      </c>
      <c r="K713" s="11" t="s">
        <v>34</v>
      </c>
      <c r="L713" s="11" t="s">
        <v>571</v>
      </c>
      <c r="O713" s="14">
        <f t="shared" si="33"/>
        <v>0</v>
      </c>
      <c r="Q713" s="13">
        <f t="shared" si="34"/>
        <v>702.90999999999985</v>
      </c>
      <c r="S713" s="13">
        <f t="shared" si="35"/>
        <v>3604.47</v>
      </c>
    </row>
    <row r="714" spans="2:19" ht="12.75" customHeight="1">
      <c r="B714" s="11" t="s">
        <v>832</v>
      </c>
      <c r="C714" s="15" t="s">
        <v>163</v>
      </c>
      <c r="D714" s="12" t="s">
        <v>164</v>
      </c>
      <c r="E714" s="13">
        <v>5083.83</v>
      </c>
      <c r="F714" s="13">
        <v>602.28</v>
      </c>
      <c r="G714" s="13">
        <v>153.67000000000007</v>
      </c>
      <c r="H714" s="13"/>
      <c r="I714" s="13">
        <v>755.95</v>
      </c>
      <c r="J714" s="11" t="s">
        <v>832</v>
      </c>
      <c r="K714" s="11" t="s">
        <v>164</v>
      </c>
      <c r="L714" s="11" t="s">
        <v>163</v>
      </c>
      <c r="O714" s="14">
        <f t="shared" si="33"/>
        <v>0</v>
      </c>
      <c r="Q714" s="13">
        <f t="shared" si="34"/>
        <v>153.67000000000007</v>
      </c>
      <c r="S714" s="13">
        <f t="shared" si="35"/>
        <v>909.62000000000012</v>
      </c>
    </row>
    <row r="715" spans="2:19" ht="12.75" customHeight="1">
      <c r="B715" s="11" t="s">
        <v>833</v>
      </c>
      <c r="C715" s="15" t="s">
        <v>36</v>
      </c>
      <c r="D715" s="12" t="s">
        <v>37</v>
      </c>
      <c r="E715" s="13">
        <v>5435.39</v>
      </c>
      <c r="F715" s="13">
        <v>608.63</v>
      </c>
      <c r="G715" s="13">
        <v>164.23000000000002</v>
      </c>
      <c r="H715" s="13"/>
      <c r="I715" s="13">
        <v>772.86</v>
      </c>
      <c r="J715" s="11" t="s">
        <v>833</v>
      </c>
      <c r="K715" s="11" t="s">
        <v>37</v>
      </c>
      <c r="L715" s="11" t="s">
        <v>36</v>
      </c>
      <c r="O715" s="14">
        <f t="shared" si="33"/>
        <v>0</v>
      </c>
      <c r="Q715" s="13">
        <f t="shared" si="34"/>
        <v>164.23000000000002</v>
      </c>
      <c r="S715" s="13">
        <f t="shared" si="35"/>
        <v>937.09</v>
      </c>
    </row>
    <row r="716" spans="2:19" ht="12.75" customHeight="1">
      <c r="B716" s="11" t="s">
        <v>834</v>
      </c>
      <c r="C716" s="15" t="s">
        <v>246</v>
      </c>
      <c r="D716" s="12" t="s">
        <v>34</v>
      </c>
      <c r="E716" s="13">
        <v>8741.98</v>
      </c>
      <c r="F716" s="13">
        <v>1023.53</v>
      </c>
      <c r="G716" s="13">
        <v>264.29999999999995</v>
      </c>
      <c r="H716" s="13"/>
      <c r="I716" s="13">
        <v>1287.83</v>
      </c>
      <c r="J716" s="11" t="s">
        <v>834</v>
      </c>
      <c r="K716" s="11" t="s">
        <v>34</v>
      </c>
      <c r="L716" s="11" t="s">
        <v>246</v>
      </c>
      <c r="O716" s="14">
        <f t="shared" ref="O716:O779" si="36">SUM(B716-J716)</f>
        <v>0</v>
      </c>
      <c r="Q716" s="13">
        <f t="shared" si="34"/>
        <v>264.29999999999995</v>
      </c>
      <c r="S716" s="13">
        <f t="shared" si="35"/>
        <v>1552.1299999999999</v>
      </c>
    </row>
    <row r="717" spans="2:19" ht="12.75" customHeight="1">
      <c r="B717" s="11" t="s">
        <v>835</v>
      </c>
      <c r="C717" s="15" t="s">
        <v>33</v>
      </c>
      <c r="D717" s="12" t="s">
        <v>34</v>
      </c>
      <c r="E717" s="13">
        <v>34491.440000000002</v>
      </c>
      <c r="F717" s="13">
        <v>4026.14</v>
      </c>
      <c r="G717" s="13">
        <v>1042.7999999999997</v>
      </c>
      <c r="H717" s="13"/>
      <c r="I717" s="13">
        <v>5068.9399999999996</v>
      </c>
      <c r="J717" s="11" t="s">
        <v>835</v>
      </c>
      <c r="K717" s="11" t="s">
        <v>34</v>
      </c>
      <c r="L717" s="11" t="s">
        <v>33</v>
      </c>
      <c r="O717" s="14">
        <f t="shared" si="36"/>
        <v>0</v>
      </c>
      <c r="Q717" s="13">
        <f t="shared" si="34"/>
        <v>1042.7999999999997</v>
      </c>
      <c r="S717" s="13">
        <f t="shared" si="35"/>
        <v>6111.74</v>
      </c>
    </row>
    <row r="718" spans="2:19" ht="12.75" customHeight="1">
      <c r="B718" s="11" t="s">
        <v>836</v>
      </c>
      <c r="C718" s="15" t="s">
        <v>36</v>
      </c>
      <c r="D718" s="12" t="s">
        <v>37</v>
      </c>
      <c r="E718" s="13">
        <v>33604.61</v>
      </c>
      <c r="F718" s="13">
        <v>3922.63</v>
      </c>
      <c r="G718" s="13">
        <v>1015.9799999999996</v>
      </c>
      <c r="H718" s="13"/>
      <c r="I718" s="13">
        <v>4938.6099999999997</v>
      </c>
      <c r="J718" s="11" t="s">
        <v>836</v>
      </c>
      <c r="K718" s="11" t="s">
        <v>37</v>
      </c>
      <c r="L718" s="11" t="s">
        <v>36</v>
      </c>
      <c r="O718" s="14">
        <f t="shared" si="36"/>
        <v>0</v>
      </c>
      <c r="Q718" s="13">
        <f t="shared" si="34"/>
        <v>1015.9799999999996</v>
      </c>
      <c r="S718" s="13">
        <f t="shared" si="35"/>
        <v>5954.5899999999992</v>
      </c>
    </row>
    <row r="719" spans="2:19" ht="12.75" customHeight="1">
      <c r="B719" s="11" t="s">
        <v>837</v>
      </c>
      <c r="C719" s="15" t="s">
        <v>838</v>
      </c>
      <c r="D719" s="12" t="s">
        <v>34</v>
      </c>
      <c r="E719" s="13">
        <v>14946.4</v>
      </c>
      <c r="F719" s="13">
        <v>1682.48</v>
      </c>
      <c r="G719" s="13">
        <v>451.78999999999996</v>
      </c>
      <c r="H719" s="13"/>
      <c r="I719" s="13">
        <v>2134.27</v>
      </c>
      <c r="J719" s="11" t="s">
        <v>837</v>
      </c>
      <c r="K719" s="11" t="s">
        <v>34</v>
      </c>
      <c r="L719" s="11" t="s">
        <v>838</v>
      </c>
      <c r="O719" s="14">
        <f t="shared" si="36"/>
        <v>0</v>
      </c>
      <c r="Q719" s="13">
        <f t="shared" si="34"/>
        <v>451.78999999999996</v>
      </c>
      <c r="S719" s="13">
        <f t="shared" si="35"/>
        <v>2586.06</v>
      </c>
    </row>
    <row r="720" spans="2:19" ht="12.75" customHeight="1">
      <c r="B720" s="11" t="s">
        <v>839</v>
      </c>
      <c r="C720" s="15" t="s">
        <v>840</v>
      </c>
      <c r="D720" s="12" t="s">
        <v>34</v>
      </c>
      <c r="E720" s="13">
        <v>19183.009999999998</v>
      </c>
      <c r="F720" s="13">
        <v>2062.13</v>
      </c>
      <c r="G720" s="13">
        <v>580.02</v>
      </c>
      <c r="H720" s="13"/>
      <c r="I720" s="13">
        <v>2642.15</v>
      </c>
      <c r="J720" s="11" t="s">
        <v>839</v>
      </c>
      <c r="K720" s="11" t="s">
        <v>34</v>
      </c>
      <c r="L720" s="11" t="s">
        <v>840</v>
      </c>
      <c r="O720" s="14">
        <f t="shared" si="36"/>
        <v>0</v>
      </c>
      <c r="Q720" s="13">
        <f t="shared" si="34"/>
        <v>580.02</v>
      </c>
      <c r="S720" s="13">
        <f t="shared" si="35"/>
        <v>3222.17</v>
      </c>
    </row>
    <row r="721" spans="2:19" ht="12.75" customHeight="1">
      <c r="B721" s="11" t="s">
        <v>841</v>
      </c>
      <c r="C721" s="15" t="s">
        <v>33</v>
      </c>
      <c r="D721" s="12" t="s">
        <v>34</v>
      </c>
      <c r="E721" s="13">
        <v>14813.26</v>
      </c>
      <c r="F721" s="13">
        <v>1634.22</v>
      </c>
      <c r="G721" s="13">
        <v>447.87000000000012</v>
      </c>
      <c r="H721" s="13"/>
      <c r="I721" s="13">
        <v>2082.09</v>
      </c>
      <c r="J721" s="11" t="s">
        <v>841</v>
      </c>
      <c r="K721" s="11" t="s">
        <v>34</v>
      </c>
      <c r="L721" s="11" t="s">
        <v>33</v>
      </c>
      <c r="O721" s="14">
        <f t="shared" si="36"/>
        <v>0</v>
      </c>
      <c r="Q721" s="13">
        <f t="shared" si="34"/>
        <v>447.87000000000012</v>
      </c>
      <c r="S721" s="13">
        <f t="shared" si="35"/>
        <v>2529.96</v>
      </c>
    </row>
    <row r="722" spans="2:19" ht="12.75" customHeight="1">
      <c r="B722" s="11" t="s">
        <v>842</v>
      </c>
      <c r="C722" s="15" t="s">
        <v>246</v>
      </c>
      <c r="D722" s="12" t="s">
        <v>34</v>
      </c>
      <c r="E722" s="13">
        <v>7158.87</v>
      </c>
      <c r="F722" s="13">
        <v>805.49</v>
      </c>
      <c r="G722" s="13">
        <v>216.38</v>
      </c>
      <c r="H722" s="13"/>
      <c r="I722" s="13">
        <v>1021.87</v>
      </c>
      <c r="J722" s="11" t="s">
        <v>842</v>
      </c>
      <c r="K722" s="11" t="s">
        <v>34</v>
      </c>
      <c r="L722" s="11" t="s">
        <v>246</v>
      </c>
      <c r="O722" s="14">
        <f t="shared" si="36"/>
        <v>0</v>
      </c>
      <c r="Q722" s="13">
        <f t="shared" si="34"/>
        <v>216.38</v>
      </c>
      <c r="S722" s="13">
        <f t="shared" si="35"/>
        <v>1238.25</v>
      </c>
    </row>
    <row r="723" spans="2:19" ht="12.75" customHeight="1">
      <c r="B723" s="11" t="s">
        <v>843</v>
      </c>
      <c r="C723" s="15" t="s">
        <v>234</v>
      </c>
      <c r="D723" s="12" t="s">
        <v>43</v>
      </c>
      <c r="E723" s="13">
        <v>94283.64</v>
      </c>
      <c r="F723" s="13">
        <v>10073.780000000001</v>
      </c>
      <c r="G723" s="13">
        <v>2849.0699999999997</v>
      </c>
      <c r="H723" s="13"/>
      <c r="I723" s="13">
        <v>12922.85</v>
      </c>
      <c r="J723" s="11" t="s">
        <v>843</v>
      </c>
      <c r="K723" s="11" t="s">
        <v>43</v>
      </c>
      <c r="L723" s="11" t="s">
        <v>234</v>
      </c>
      <c r="O723" s="14">
        <f t="shared" si="36"/>
        <v>0</v>
      </c>
      <c r="Q723" s="13">
        <f t="shared" si="34"/>
        <v>2849.0699999999997</v>
      </c>
      <c r="S723" s="13">
        <f t="shared" si="35"/>
        <v>15771.92</v>
      </c>
    </row>
    <row r="724" spans="2:19" ht="12.75" customHeight="1">
      <c r="B724" s="11" t="s">
        <v>844</v>
      </c>
      <c r="C724" s="15" t="s">
        <v>36</v>
      </c>
      <c r="D724" s="12" t="s">
        <v>37</v>
      </c>
      <c r="E724" s="13">
        <v>36397.64</v>
      </c>
      <c r="F724" s="13">
        <v>1678.65</v>
      </c>
      <c r="G724" s="13">
        <v>1100.1999999999998</v>
      </c>
      <c r="H724" s="13"/>
      <c r="I724" s="13">
        <v>2778.85</v>
      </c>
      <c r="J724" s="11" t="s">
        <v>844</v>
      </c>
      <c r="K724" s="11" t="s">
        <v>37</v>
      </c>
      <c r="L724" s="11" t="s">
        <v>36</v>
      </c>
      <c r="O724" s="14">
        <f t="shared" si="36"/>
        <v>0</v>
      </c>
      <c r="Q724" s="13">
        <f t="shared" si="34"/>
        <v>1100.1999999999998</v>
      </c>
      <c r="S724" s="13">
        <f t="shared" si="35"/>
        <v>3879.0499999999997</v>
      </c>
    </row>
    <row r="725" spans="2:19" ht="12.75" customHeight="1">
      <c r="B725" s="11" t="s">
        <v>845</v>
      </c>
      <c r="C725" s="15" t="s">
        <v>234</v>
      </c>
      <c r="D725" s="12" t="s">
        <v>43</v>
      </c>
      <c r="E725" s="13">
        <v>9706.0400000000009</v>
      </c>
      <c r="F725" s="13">
        <v>447.64</v>
      </c>
      <c r="G725" s="13">
        <v>293.34000000000003</v>
      </c>
      <c r="H725" s="13"/>
      <c r="I725" s="13">
        <v>740.98</v>
      </c>
      <c r="J725" s="11" t="s">
        <v>845</v>
      </c>
      <c r="K725" s="11" t="s">
        <v>43</v>
      </c>
      <c r="L725" s="11" t="s">
        <v>234</v>
      </c>
      <c r="O725" s="14">
        <f t="shared" si="36"/>
        <v>0</v>
      </c>
      <c r="Q725" s="13">
        <f t="shared" si="34"/>
        <v>293.34000000000003</v>
      </c>
      <c r="S725" s="13">
        <f t="shared" si="35"/>
        <v>1034.3200000000002</v>
      </c>
    </row>
    <row r="726" spans="2:19" ht="12.75" customHeight="1">
      <c r="B726" s="11" t="s">
        <v>846</v>
      </c>
      <c r="C726" s="15" t="s">
        <v>100</v>
      </c>
      <c r="D726" s="12" t="s">
        <v>99</v>
      </c>
      <c r="E726" s="13">
        <v>16985.560000000001</v>
      </c>
      <c r="F726" s="13">
        <v>783.37</v>
      </c>
      <c r="G726" s="13">
        <v>513.39</v>
      </c>
      <c r="H726" s="13"/>
      <c r="I726" s="13">
        <v>1296.76</v>
      </c>
      <c r="J726" s="11" t="s">
        <v>846</v>
      </c>
      <c r="K726" s="11" t="s">
        <v>99</v>
      </c>
      <c r="L726" s="11" t="s">
        <v>100</v>
      </c>
      <c r="O726" s="14">
        <f t="shared" si="36"/>
        <v>0</v>
      </c>
      <c r="Q726" s="13">
        <f t="shared" si="34"/>
        <v>513.39</v>
      </c>
      <c r="S726" s="13">
        <f t="shared" si="35"/>
        <v>1810.15</v>
      </c>
    </row>
    <row r="727" spans="2:19" ht="12.75" customHeight="1">
      <c r="B727" s="11" t="s">
        <v>847</v>
      </c>
      <c r="C727" s="15" t="s">
        <v>848</v>
      </c>
      <c r="D727" s="12" t="s">
        <v>34</v>
      </c>
      <c r="E727" s="13">
        <v>27240.19</v>
      </c>
      <c r="F727" s="13">
        <v>2946.24</v>
      </c>
      <c r="G727" s="13">
        <v>823.55000000000018</v>
      </c>
      <c r="H727" s="13"/>
      <c r="I727" s="13">
        <v>3769.79</v>
      </c>
      <c r="J727" s="11" t="s">
        <v>847</v>
      </c>
      <c r="K727" s="11" t="s">
        <v>34</v>
      </c>
      <c r="L727" s="11" t="s">
        <v>848</v>
      </c>
      <c r="O727" s="14">
        <f t="shared" si="36"/>
        <v>0</v>
      </c>
      <c r="Q727" s="13">
        <f t="shared" si="34"/>
        <v>823.55000000000018</v>
      </c>
      <c r="S727" s="13">
        <f t="shared" si="35"/>
        <v>4593.34</v>
      </c>
    </row>
    <row r="728" spans="2:19" ht="12.75" customHeight="1">
      <c r="B728" s="11" t="s">
        <v>849</v>
      </c>
      <c r="C728" s="15" t="s">
        <v>33</v>
      </c>
      <c r="D728" s="12" t="s">
        <v>34</v>
      </c>
      <c r="E728" s="13">
        <v>7867.76</v>
      </c>
      <c r="F728" s="13">
        <v>877.09</v>
      </c>
      <c r="G728" s="13">
        <v>237.76999999999987</v>
      </c>
      <c r="H728" s="13"/>
      <c r="I728" s="13">
        <v>1114.8599999999999</v>
      </c>
      <c r="J728" s="11" t="s">
        <v>849</v>
      </c>
      <c r="K728" s="11" t="s">
        <v>34</v>
      </c>
      <c r="L728" s="11" t="s">
        <v>33</v>
      </c>
      <c r="O728" s="14">
        <f t="shared" si="36"/>
        <v>0</v>
      </c>
      <c r="Q728" s="13">
        <f t="shared" si="34"/>
        <v>237.76999999999987</v>
      </c>
      <c r="S728" s="13">
        <f t="shared" si="35"/>
        <v>1352.6299999999997</v>
      </c>
    </row>
    <row r="729" spans="2:19" ht="12.75" customHeight="1">
      <c r="B729" s="11" t="s">
        <v>850</v>
      </c>
      <c r="C729" s="15" t="s">
        <v>33</v>
      </c>
      <c r="D729" s="12" t="s">
        <v>34</v>
      </c>
      <c r="E729" s="13">
        <v>47024.79</v>
      </c>
      <c r="F729" s="13">
        <v>3174.97</v>
      </c>
      <c r="G729" s="13">
        <v>1421.0400000000004</v>
      </c>
      <c r="H729" s="13"/>
      <c r="I729" s="13">
        <v>4596.01</v>
      </c>
      <c r="J729" s="11" t="s">
        <v>850</v>
      </c>
      <c r="K729" s="11" t="s">
        <v>34</v>
      </c>
      <c r="L729" s="11" t="s">
        <v>33</v>
      </c>
      <c r="O729" s="14">
        <f t="shared" si="36"/>
        <v>0</v>
      </c>
      <c r="Q729" s="13">
        <f t="shared" si="34"/>
        <v>1421.0400000000004</v>
      </c>
      <c r="S729" s="13">
        <f t="shared" si="35"/>
        <v>6017.0500000000011</v>
      </c>
    </row>
    <row r="730" spans="2:19" ht="12.75" customHeight="1">
      <c r="B730" s="11" t="s">
        <v>851</v>
      </c>
      <c r="C730" s="15" t="s">
        <v>852</v>
      </c>
      <c r="D730" s="12" t="s">
        <v>34</v>
      </c>
      <c r="E730" s="13">
        <v>7229.69</v>
      </c>
      <c r="F730" s="13">
        <v>831.82</v>
      </c>
      <c r="G730" s="13">
        <v>218.44999999999993</v>
      </c>
      <c r="H730" s="13"/>
      <c r="I730" s="13">
        <v>1050.27</v>
      </c>
      <c r="J730" s="11" t="s">
        <v>851</v>
      </c>
      <c r="K730" s="11" t="s">
        <v>34</v>
      </c>
      <c r="L730" s="11" t="s">
        <v>852</v>
      </c>
      <c r="O730" s="14">
        <f t="shared" si="36"/>
        <v>0</v>
      </c>
      <c r="Q730" s="13">
        <f t="shared" si="34"/>
        <v>218.44999999999993</v>
      </c>
      <c r="S730" s="13">
        <f t="shared" si="35"/>
        <v>1268.7199999999998</v>
      </c>
    </row>
    <row r="731" spans="2:19" ht="12.75" customHeight="1">
      <c r="B731" s="11" t="s">
        <v>853</v>
      </c>
      <c r="C731" s="15" t="s">
        <v>246</v>
      </c>
      <c r="D731" s="12" t="s">
        <v>34</v>
      </c>
      <c r="E731" s="13">
        <v>8225.1299999999992</v>
      </c>
      <c r="F731" s="13">
        <v>934.91</v>
      </c>
      <c r="G731" s="13">
        <v>248.63</v>
      </c>
      <c r="H731" s="13"/>
      <c r="I731" s="13">
        <v>1183.54</v>
      </c>
      <c r="J731" s="11" t="s">
        <v>853</v>
      </c>
      <c r="K731" s="11" t="s">
        <v>34</v>
      </c>
      <c r="L731" s="11" t="s">
        <v>246</v>
      </c>
      <c r="O731" s="14">
        <f t="shared" si="36"/>
        <v>0</v>
      </c>
      <c r="Q731" s="13">
        <f t="shared" si="34"/>
        <v>248.63</v>
      </c>
      <c r="S731" s="13">
        <f t="shared" si="35"/>
        <v>1432.17</v>
      </c>
    </row>
    <row r="732" spans="2:19" ht="12.75" customHeight="1">
      <c r="B732" s="11" t="s">
        <v>854</v>
      </c>
      <c r="C732" s="15" t="s">
        <v>246</v>
      </c>
      <c r="D732" s="12" t="s">
        <v>34</v>
      </c>
      <c r="E732" s="13">
        <v>19600.259999999998</v>
      </c>
      <c r="F732" s="13">
        <v>1853.05</v>
      </c>
      <c r="G732" s="13">
        <v>592.66000000000008</v>
      </c>
      <c r="H732" s="13"/>
      <c r="I732" s="13">
        <v>2445.71</v>
      </c>
      <c r="J732" s="11" t="s">
        <v>854</v>
      </c>
      <c r="K732" s="11" t="s">
        <v>34</v>
      </c>
      <c r="L732" s="11" t="s">
        <v>246</v>
      </c>
      <c r="O732" s="14">
        <f t="shared" si="36"/>
        <v>0</v>
      </c>
      <c r="Q732" s="13">
        <f t="shared" si="34"/>
        <v>592.66000000000008</v>
      </c>
      <c r="S732" s="13">
        <f t="shared" si="35"/>
        <v>3038.37</v>
      </c>
    </row>
    <row r="733" spans="2:19" ht="12.75" customHeight="1">
      <c r="B733" s="11" t="s">
        <v>855</v>
      </c>
      <c r="C733" s="15" t="s">
        <v>336</v>
      </c>
      <c r="D733" s="12" t="s">
        <v>37</v>
      </c>
      <c r="E733" s="13">
        <v>22044.87</v>
      </c>
      <c r="F733" s="13">
        <v>2084.15</v>
      </c>
      <c r="G733" s="13">
        <v>666.56</v>
      </c>
      <c r="H733" s="13"/>
      <c r="I733" s="13">
        <v>2750.71</v>
      </c>
      <c r="J733" s="11" t="s">
        <v>855</v>
      </c>
      <c r="K733" s="11" t="s">
        <v>37</v>
      </c>
      <c r="L733" s="11" t="s">
        <v>336</v>
      </c>
      <c r="O733" s="14">
        <f t="shared" si="36"/>
        <v>0</v>
      </c>
      <c r="Q733" s="13">
        <f t="shared" si="34"/>
        <v>666.56</v>
      </c>
      <c r="S733" s="13">
        <f t="shared" si="35"/>
        <v>3417.27</v>
      </c>
    </row>
    <row r="734" spans="2:19" ht="12.75" customHeight="1">
      <c r="B734" s="11" t="s">
        <v>856</v>
      </c>
      <c r="C734" s="15" t="s">
        <v>811</v>
      </c>
      <c r="D734" s="12" t="s">
        <v>34</v>
      </c>
      <c r="E734" s="13">
        <v>19592.919999999998</v>
      </c>
      <c r="F734" s="13">
        <v>1919.15</v>
      </c>
      <c r="G734" s="13">
        <v>592.42000000000007</v>
      </c>
      <c r="H734" s="13"/>
      <c r="I734" s="13">
        <v>2511.5700000000002</v>
      </c>
      <c r="J734" s="11" t="s">
        <v>856</v>
      </c>
      <c r="K734" s="11" t="s">
        <v>34</v>
      </c>
      <c r="L734" s="11" t="s">
        <v>811</v>
      </c>
      <c r="O734" s="14">
        <f t="shared" si="36"/>
        <v>0</v>
      </c>
      <c r="Q734" s="13">
        <f t="shared" si="34"/>
        <v>592.42000000000007</v>
      </c>
      <c r="S734" s="13">
        <f t="shared" si="35"/>
        <v>3103.9900000000002</v>
      </c>
    </row>
    <row r="735" spans="2:19" ht="12.75" customHeight="1">
      <c r="B735" s="11" t="s">
        <v>857</v>
      </c>
      <c r="C735" s="15" t="s">
        <v>33</v>
      </c>
      <c r="D735" s="12" t="s">
        <v>34</v>
      </c>
      <c r="E735" s="13">
        <v>200653.23</v>
      </c>
      <c r="F735" s="13">
        <v>22394.6</v>
      </c>
      <c r="G735" s="13">
        <v>6065.6500000000015</v>
      </c>
      <c r="H735" s="13"/>
      <c r="I735" s="13">
        <v>28460.25</v>
      </c>
      <c r="J735" s="11" t="s">
        <v>857</v>
      </c>
      <c r="K735" s="11" t="s">
        <v>34</v>
      </c>
      <c r="L735" s="11" t="s">
        <v>33</v>
      </c>
      <c r="O735" s="14">
        <f t="shared" si="36"/>
        <v>0</v>
      </c>
      <c r="Q735" s="13">
        <f t="shared" si="34"/>
        <v>6065.6500000000015</v>
      </c>
      <c r="S735" s="13">
        <f t="shared" si="35"/>
        <v>34525.9</v>
      </c>
    </row>
    <row r="736" spans="2:19" ht="12.75" customHeight="1">
      <c r="B736" s="11" t="s">
        <v>858</v>
      </c>
      <c r="C736" s="15" t="s">
        <v>36</v>
      </c>
      <c r="D736" s="12" t="s">
        <v>37</v>
      </c>
      <c r="E736" s="13">
        <v>41906.239999999998</v>
      </c>
      <c r="F736" s="13">
        <v>4677.04</v>
      </c>
      <c r="G736" s="13">
        <v>1266.7600000000002</v>
      </c>
      <c r="H736" s="13"/>
      <c r="I736" s="13">
        <v>5943.8</v>
      </c>
      <c r="J736" s="11" t="s">
        <v>858</v>
      </c>
      <c r="K736" s="11" t="s">
        <v>37</v>
      </c>
      <c r="L736" s="11" t="s">
        <v>36</v>
      </c>
      <c r="O736" s="14">
        <f t="shared" si="36"/>
        <v>0</v>
      </c>
      <c r="Q736" s="13">
        <f t="shared" si="34"/>
        <v>1266.7600000000002</v>
      </c>
      <c r="S736" s="13">
        <f t="shared" si="35"/>
        <v>7210.56</v>
      </c>
    </row>
    <row r="737" spans="2:19" ht="12.75" customHeight="1">
      <c r="B737" s="11" t="s">
        <v>859</v>
      </c>
      <c r="C737" s="15" t="s">
        <v>66</v>
      </c>
      <c r="D737" s="12" t="s">
        <v>34</v>
      </c>
      <c r="E737" s="13">
        <v>62497.79</v>
      </c>
      <c r="F737" s="13">
        <v>5692.28</v>
      </c>
      <c r="G737" s="13">
        <v>1888.3000000000002</v>
      </c>
      <c r="H737" s="13"/>
      <c r="I737" s="13">
        <v>7580.58</v>
      </c>
      <c r="J737" s="11" t="s">
        <v>859</v>
      </c>
      <c r="K737" s="11" t="s">
        <v>34</v>
      </c>
      <c r="L737" s="11" t="s">
        <v>66</v>
      </c>
      <c r="O737" s="14">
        <f t="shared" si="36"/>
        <v>0</v>
      </c>
      <c r="Q737" s="13">
        <f t="shared" si="34"/>
        <v>1888.3000000000002</v>
      </c>
      <c r="S737" s="13">
        <f t="shared" si="35"/>
        <v>9468.880000000001</v>
      </c>
    </row>
    <row r="738" spans="2:19" ht="12.75" customHeight="1">
      <c r="B738" s="11" t="s">
        <v>860</v>
      </c>
      <c r="C738" s="15" t="s">
        <v>861</v>
      </c>
      <c r="D738" s="12" t="s">
        <v>34</v>
      </c>
      <c r="E738" s="13">
        <v>6121.75</v>
      </c>
      <c r="F738" s="13">
        <v>687.58</v>
      </c>
      <c r="G738" s="13">
        <v>185.01999999999998</v>
      </c>
      <c r="H738" s="13"/>
      <c r="I738" s="13">
        <v>872.6</v>
      </c>
      <c r="J738" s="11" t="s">
        <v>860</v>
      </c>
      <c r="K738" s="11" t="s">
        <v>34</v>
      </c>
      <c r="L738" s="11" t="s">
        <v>861</v>
      </c>
      <c r="O738" s="14">
        <f t="shared" si="36"/>
        <v>0</v>
      </c>
      <c r="Q738" s="13">
        <f t="shared" si="34"/>
        <v>185.01999999999998</v>
      </c>
      <c r="S738" s="13">
        <f t="shared" si="35"/>
        <v>1057.6199999999999</v>
      </c>
    </row>
    <row r="739" spans="2:19" ht="12.75" customHeight="1">
      <c r="B739" s="11" t="s">
        <v>862</v>
      </c>
      <c r="C739" s="15" t="s">
        <v>33</v>
      </c>
      <c r="D739" s="12" t="s">
        <v>34</v>
      </c>
      <c r="E739" s="13">
        <v>8333.34</v>
      </c>
      <c r="F739" s="13">
        <v>926.28</v>
      </c>
      <c r="G739" s="13">
        <v>251.90000000000009</v>
      </c>
      <c r="H739" s="13"/>
      <c r="I739" s="13">
        <v>1178.18</v>
      </c>
      <c r="J739" s="11" t="s">
        <v>862</v>
      </c>
      <c r="K739" s="11" t="s">
        <v>34</v>
      </c>
      <c r="L739" s="11" t="s">
        <v>33</v>
      </c>
      <c r="O739" s="14">
        <f t="shared" si="36"/>
        <v>0</v>
      </c>
      <c r="Q739" s="13">
        <f t="shared" si="34"/>
        <v>251.90000000000009</v>
      </c>
      <c r="S739" s="13">
        <f t="shared" si="35"/>
        <v>1430.0800000000002</v>
      </c>
    </row>
    <row r="740" spans="2:19" ht="12.75" customHeight="1">
      <c r="B740" s="11" t="s">
        <v>863</v>
      </c>
      <c r="C740" s="15" t="s">
        <v>760</v>
      </c>
      <c r="D740" s="12" t="s">
        <v>164</v>
      </c>
      <c r="E740" s="13">
        <v>7652.93</v>
      </c>
      <c r="F740" s="13">
        <v>854.6</v>
      </c>
      <c r="G740" s="13">
        <v>231.26999999999987</v>
      </c>
      <c r="H740" s="13"/>
      <c r="I740" s="13">
        <v>1085.8699999999999</v>
      </c>
      <c r="J740" s="11" t="s">
        <v>863</v>
      </c>
      <c r="K740" s="11" t="s">
        <v>164</v>
      </c>
      <c r="L740" s="11" t="s">
        <v>760</v>
      </c>
      <c r="O740" s="14">
        <f t="shared" si="36"/>
        <v>0</v>
      </c>
      <c r="Q740" s="13">
        <f t="shared" si="34"/>
        <v>231.26999999999987</v>
      </c>
      <c r="S740" s="13">
        <f t="shared" si="35"/>
        <v>1317.1399999999999</v>
      </c>
    </row>
    <row r="741" spans="2:19" ht="12.75" customHeight="1">
      <c r="B741" s="11" t="s">
        <v>864</v>
      </c>
      <c r="C741" s="15" t="s">
        <v>33</v>
      </c>
      <c r="D741" s="12" t="s">
        <v>34</v>
      </c>
      <c r="E741" s="13">
        <v>24514.240000000002</v>
      </c>
      <c r="F741" s="13">
        <v>2291.77</v>
      </c>
      <c r="G741" s="13">
        <v>741.05000000000018</v>
      </c>
      <c r="H741" s="13"/>
      <c r="I741" s="13">
        <v>3032.82</v>
      </c>
      <c r="J741" s="11" t="s">
        <v>864</v>
      </c>
      <c r="K741" s="11" t="s">
        <v>34</v>
      </c>
      <c r="L741" s="11" t="s">
        <v>33</v>
      </c>
      <c r="O741" s="14">
        <f t="shared" si="36"/>
        <v>0</v>
      </c>
      <c r="Q741" s="13">
        <f t="shared" si="34"/>
        <v>741.05000000000018</v>
      </c>
      <c r="S741" s="13">
        <f t="shared" si="35"/>
        <v>3773.8700000000003</v>
      </c>
    </row>
    <row r="742" spans="2:19" ht="12.75" customHeight="1">
      <c r="B742" s="11" t="s">
        <v>865</v>
      </c>
      <c r="C742" s="15" t="s">
        <v>866</v>
      </c>
      <c r="D742" s="12" t="s">
        <v>34</v>
      </c>
      <c r="E742" s="13">
        <v>62390.43</v>
      </c>
      <c r="F742" s="13">
        <v>6784.23</v>
      </c>
      <c r="G742" s="13">
        <v>1885.630000000001</v>
      </c>
      <c r="H742" s="13"/>
      <c r="I742" s="13">
        <v>8669.86</v>
      </c>
      <c r="J742" s="11" t="s">
        <v>865</v>
      </c>
      <c r="K742" s="11" t="s">
        <v>34</v>
      </c>
      <c r="L742" s="11" t="s">
        <v>866</v>
      </c>
      <c r="O742" s="14">
        <f t="shared" si="36"/>
        <v>0</v>
      </c>
      <c r="Q742" s="13">
        <f t="shared" si="34"/>
        <v>1885.630000000001</v>
      </c>
      <c r="S742" s="13">
        <f t="shared" si="35"/>
        <v>10555.490000000002</v>
      </c>
    </row>
    <row r="743" spans="2:19" ht="12.75" customHeight="1">
      <c r="B743" s="11" t="s">
        <v>867</v>
      </c>
      <c r="C743" s="15" t="s">
        <v>868</v>
      </c>
      <c r="D743" s="12" t="s">
        <v>34</v>
      </c>
      <c r="E743" s="13">
        <v>5221.3</v>
      </c>
      <c r="F743" s="13">
        <v>578.57000000000005</v>
      </c>
      <c r="G743" s="13">
        <v>157.77999999999997</v>
      </c>
      <c r="H743" s="13"/>
      <c r="I743" s="13">
        <v>736.35</v>
      </c>
      <c r="J743" s="11" t="s">
        <v>867</v>
      </c>
      <c r="K743" s="11" t="s">
        <v>34</v>
      </c>
      <c r="L743" s="11" t="s">
        <v>868</v>
      </c>
      <c r="O743" s="14">
        <f t="shared" si="36"/>
        <v>0</v>
      </c>
      <c r="Q743" s="13">
        <f t="shared" si="34"/>
        <v>157.77999999999997</v>
      </c>
      <c r="S743" s="13">
        <f t="shared" si="35"/>
        <v>894.13</v>
      </c>
    </row>
    <row r="744" spans="2:19" ht="12.75" customHeight="1">
      <c r="B744" s="11" t="s">
        <v>869</v>
      </c>
      <c r="C744" s="15" t="s">
        <v>838</v>
      </c>
      <c r="D744" s="12" t="s">
        <v>34</v>
      </c>
      <c r="E744" s="13">
        <v>58490.92</v>
      </c>
      <c r="F744" s="13">
        <v>4381.8900000000003</v>
      </c>
      <c r="G744" s="13">
        <v>1768.2299999999996</v>
      </c>
      <c r="H744" s="13"/>
      <c r="I744" s="13">
        <v>6150.12</v>
      </c>
      <c r="J744" s="11" t="s">
        <v>869</v>
      </c>
      <c r="K744" s="11" t="s">
        <v>34</v>
      </c>
      <c r="L744" s="11" t="s">
        <v>838</v>
      </c>
      <c r="O744" s="14">
        <f t="shared" si="36"/>
        <v>0</v>
      </c>
      <c r="Q744" s="13">
        <f t="shared" si="34"/>
        <v>1768.2299999999996</v>
      </c>
      <c r="S744" s="13">
        <f t="shared" si="35"/>
        <v>7918.3499999999995</v>
      </c>
    </row>
    <row r="745" spans="2:19" ht="12.75" customHeight="1">
      <c r="B745" s="11" t="s">
        <v>870</v>
      </c>
      <c r="C745" s="15" t="s">
        <v>246</v>
      </c>
      <c r="D745" s="12" t="s">
        <v>34</v>
      </c>
      <c r="E745" s="13">
        <v>21509.59</v>
      </c>
      <c r="F745" s="13">
        <v>2261.69</v>
      </c>
      <c r="G745" s="13">
        <v>650.23999999999978</v>
      </c>
      <c r="H745" s="13"/>
      <c r="I745" s="13">
        <v>2911.93</v>
      </c>
      <c r="J745" s="11" t="s">
        <v>870</v>
      </c>
      <c r="K745" s="11" t="s">
        <v>34</v>
      </c>
      <c r="L745" s="11" t="s">
        <v>246</v>
      </c>
      <c r="O745" s="14">
        <f t="shared" si="36"/>
        <v>0</v>
      </c>
      <c r="Q745" s="13">
        <f t="shared" si="34"/>
        <v>650.23999999999978</v>
      </c>
      <c r="S745" s="13">
        <f t="shared" si="35"/>
        <v>3562.1699999999996</v>
      </c>
    </row>
    <row r="746" spans="2:19" ht="12.75" customHeight="1">
      <c r="B746" s="11" t="s">
        <v>871</v>
      </c>
      <c r="C746" s="15" t="s">
        <v>571</v>
      </c>
      <c r="D746" s="12" t="s">
        <v>34</v>
      </c>
      <c r="E746" s="13">
        <v>18961.86</v>
      </c>
      <c r="F746" s="13">
        <v>1588.52</v>
      </c>
      <c r="G746" s="13">
        <v>573.2800000000002</v>
      </c>
      <c r="H746" s="13"/>
      <c r="I746" s="13">
        <v>2161.8000000000002</v>
      </c>
      <c r="J746" s="11" t="s">
        <v>871</v>
      </c>
      <c r="K746" s="11" t="s">
        <v>34</v>
      </c>
      <c r="L746" s="11" t="s">
        <v>571</v>
      </c>
      <c r="O746" s="14">
        <f t="shared" si="36"/>
        <v>0</v>
      </c>
      <c r="Q746" s="13">
        <f t="shared" si="34"/>
        <v>573.2800000000002</v>
      </c>
      <c r="S746" s="13">
        <f t="shared" si="35"/>
        <v>2735.0800000000004</v>
      </c>
    </row>
    <row r="747" spans="2:19" ht="12.75" customHeight="1">
      <c r="B747" s="11" t="s">
        <v>872</v>
      </c>
      <c r="C747" s="15" t="s">
        <v>873</v>
      </c>
      <c r="D747" s="12" t="s">
        <v>874</v>
      </c>
      <c r="E747" s="13">
        <v>6123.8</v>
      </c>
      <c r="F747" s="13">
        <v>660.89</v>
      </c>
      <c r="G747" s="13">
        <v>185.14</v>
      </c>
      <c r="H747" s="13"/>
      <c r="I747" s="13">
        <v>846.03</v>
      </c>
      <c r="J747" s="11" t="s">
        <v>872</v>
      </c>
      <c r="K747" s="11" t="s">
        <v>874</v>
      </c>
      <c r="L747" s="11" t="s">
        <v>873</v>
      </c>
      <c r="O747" s="14">
        <f t="shared" si="36"/>
        <v>0</v>
      </c>
      <c r="Q747" s="13">
        <f t="shared" si="34"/>
        <v>185.14</v>
      </c>
      <c r="S747" s="13">
        <f t="shared" si="35"/>
        <v>1031.17</v>
      </c>
    </row>
    <row r="748" spans="2:19" ht="12.75" customHeight="1">
      <c r="B748" s="11" t="s">
        <v>875</v>
      </c>
      <c r="C748" s="17"/>
      <c r="D748" s="12" t="s">
        <v>40</v>
      </c>
      <c r="E748" s="13">
        <v>69878.45</v>
      </c>
      <c r="F748" s="13"/>
      <c r="G748" s="13">
        <v>8498.8799999999992</v>
      </c>
      <c r="H748" s="13"/>
      <c r="I748" s="13">
        <v>8498.8799999999992</v>
      </c>
      <c r="J748" s="11" t="s">
        <v>875</v>
      </c>
      <c r="K748" s="11" t="s">
        <v>40</v>
      </c>
      <c r="L748" s="11" t="s">
        <v>39</v>
      </c>
      <c r="O748" s="14">
        <f t="shared" si="36"/>
        <v>0</v>
      </c>
      <c r="Q748" s="13">
        <f>ROUND(E748/33,2)</f>
        <v>2117.5300000000002</v>
      </c>
      <c r="S748" s="13">
        <f t="shared" si="35"/>
        <v>10616.41</v>
      </c>
    </row>
    <row r="749" spans="2:19" ht="12.75" customHeight="1">
      <c r="B749" s="11" t="s">
        <v>876</v>
      </c>
      <c r="C749" s="15" t="s">
        <v>103</v>
      </c>
      <c r="D749" s="12" t="s">
        <v>34</v>
      </c>
      <c r="E749" s="13">
        <v>5401.28</v>
      </c>
      <c r="F749" s="13">
        <v>584.67999999999995</v>
      </c>
      <c r="G749" s="13">
        <v>163.22000000000003</v>
      </c>
      <c r="H749" s="13"/>
      <c r="I749" s="13">
        <v>747.9</v>
      </c>
      <c r="J749" s="11" t="s">
        <v>876</v>
      </c>
      <c r="K749" s="11" t="s">
        <v>34</v>
      </c>
      <c r="L749" s="11" t="s">
        <v>103</v>
      </c>
      <c r="O749" s="14">
        <f t="shared" si="36"/>
        <v>0</v>
      </c>
      <c r="Q749" s="13">
        <f t="shared" si="34"/>
        <v>163.22000000000003</v>
      </c>
      <c r="S749" s="13">
        <f t="shared" si="35"/>
        <v>911.12</v>
      </c>
    </row>
    <row r="750" spans="2:19" ht="12.75" customHeight="1">
      <c r="B750" s="11" t="s">
        <v>877</v>
      </c>
      <c r="C750" s="15" t="s">
        <v>33</v>
      </c>
      <c r="D750" s="12" t="s">
        <v>34</v>
      </c>
      <c r="E750" s="13">
        <v>5709.28</v>
      </c>
      <c r="F750" s="13">
        <v>603.89</v>
      </c>
      <c r="G750" s="13">
        <v>172.53999999999996</v>
      </c>
      <c r="H750" s="13"/>
      <c r="I750" s="13">
        <v>776.43</v>
      </c>
      <c r="J750" s="11" t="s">
        <v>877</v>
      </c>
      <c r="K750" s="11" t="s">
        <v>34</v>
      </c>
      <c r="L750" s="11" t="s">
        <v>33</v>
      </c>
      <c r="O750" s="14">
        <f t="shared" si="36"/>
        <v>0</v>
      </c>
      <c r="Q750" s="13">
        <f t="shared" si="34"/>
        <v>172.53999999999996</v>
      </c>
      <c r="S750" s="13">
        <f t="shared" si="35"/>
        <v>948.96999999999991</v>
      </c>
    </row>
    <row r="751" spans="2:19" ht="12.75" customHeight="1">
      <c r="B751" s="11" t="s">
        <v>878</v>
      </c>
      <c r="C751" s="15" t="s">
        <v>811</v>
      </c>
      <c r="D751" s="12" t="s">
        <v>34</v>
      </c>
      <c r="E751" s="13">
        <v>13529.7</v>
      </c>
      <c r="F751" s="13">
        <v>1211.19</v>
      </c>
      <c r="G751" s="13">
        <v>408.97</v>
      </c>
      <c r="H751" s="13"/>
      <c r="I751" s="13">
        <v>1620.16</v>
      </c>
      <c r="J751" s="11" t="s">
        <v>878</v>
      </c>
      <c r="K751" s="11" t="s">
        <v>34</v>
      </c>
      <c r="L751" s="11" t="s">
        <v>811</v>
      </c>
      <c r="O751" s="14">
        <v>0</v>
      </c>
      <c r="Q751" s="13">
        <f t="shared" si="34"/>
        <v>408.97</v>
      </c>
      <c r="S751" s="13">
        <f t="shared" si="35"/>
        <v>2029.13</v>
      </c>
    </row>
    <row r="752" spans="2:19" ht="12.75" customHeight="1">
      <c r="B752" s="11" t="s">
        <v>879</v>
      </c>
      <c r="C752" s="15" t="s">
        <v>66</v>
      </c>
      <c r="D752" s="12" t="s">
        <v>34</v>
      </c>
      <c r="E752" s="13">
        <v>8003.21</v>
      </c>
      <c r="F752" s="13">
        <v>780.7</v>
      </c>
      <c r="G752" s="13">
        <v>241.87</v>
      </c>
      <c r="H752" s="13"/>
      <c r="I752" s="13">
        <v>1022.57</v>
      </c>
      <c r="J752" s="11" t="s">
        <v>879</v>
      </c>
      <c r="K752" s="11" t="s">
        <v>34</v>
      </c>
      <c r="L752" s="11" t="s">
        <v>66</v>
      </c>
      <c r="O752" s="14">
        <f t="shared" si="36"/>
        <v>0</v>
      </c>
      <c r="Q752" s="13">
        <f t="shared" si="34"/>
        <v>241.87</v>
      </c>
      <c r="S752" s="13">
        <f t="shared" si="35"/>
        <v>1264.44</v>
      </c>
    </row>
    <row r="753" spans="2:19" ht="12.75" customHeight="1">
      <c r="B753" s="11" t="s">
        <v>880</v>
      </c>
      <c r="C753" s="15" t="s">
        <v>33</v>
      </c>
      <c r="D753" s="12" t="s">
        <v>34</v>
      </c>
      <c r="E753" s="13">
        <v>5156.3500000000004</v>
      </c>
      <c r="F753" s="13">
        <v>507.63</v>
      </c>
      <c r="G753" s="13">
        <v>155.82000000000005</v>
      </c>
      <c r="H753" s="13"/>
      <c r="I753" s="13">
        <v>663.45</v>
      </c>
      <c r="J753" s="11" t="s">
        <v>880</v>
      </c>
      <c r="K753" s="11" t="s">
        <v>34</v>
      </c>
      <c r="L753" s="11" t="s">
        <v>33</v>
      </c>
      <c r="O753" s="14">
        <f t="shared" si="36"/>
        <v>0</v>
      </c>
      <c r="Q753" s="13">
        <f t="shared" si="34"/>
        <v>155.82000000000005</v>
      </c>
      <c r="S753" s="13">
        <f t="shared" si="35"/>
        <v>819.2700000000001</v>
      </c>
    </row>
    <row r="754" spans="2:19" ht="12.75" customHeight="1">
      <c r="B754" s="11" t="s">
        <v>881</v>
      </c>
      <c r="C754" s="15" t="s">
        <v>66</v>
      </c>
      <c r="D754" s="12" t="s">
        <v>34</v>
      </c>
      <c r="E754" s="13">
        <v>9548.73</v>
      </c>
      <c r="F754" s="13">
        <v>977.27</v>
      </c>
      <c r="G754" s="13">
        <v>288.61000000000013</v>
      </c>
      <c r="H754" s="13"/>
      <c r="I754" s="13">
        <v>1265.8800000000001</v>
      </c>
      <c r="J754" s="11" t="s">
        <v>881</v>
      </c>
      <c r="K754" s="11" t="s">
        <v>34</v>
      </c>
      <c r="L754" s="11" t="s">
        <v>66</v>
      </c>
      <c r="O754" s="14">
        <f t="shared" si="36"/>
        <v>0</v>
      </c>
      <c r="Q754" s="13">
        <f t="shared" si="34"/>
        <v>288.61000000000013</v>
      </c>
      <c r="S754" s="13">
        <f t="shared" si="35"/>
        <v>1554.4900000000002</v>
      </c>
    </row>
    <row r="755" spans="2:19" ht="12.75" customHeight="1">
      <c r="B755" s="11" t="s">
        <v>882</v>
      </c>
      <c r="C755" s="15" t="s">
        <v>883</v>
      </c>
      <c r="D755" s="12" t="s">
        <v>40</v>
      </c>
      <c r="E755" s="13">
        <v>104994.35</v>
      </c>
      <c r="F755" s="13">
        <v>9466.7999999999993</v>
      </c>
      <c r="G755" s="13">
        <v>3174.6100000000006</v>
      </c>
      <c r="H755" s="13"/>
      <c r="I755" s="13">
        <v>12641.41</v>
      </c>
      <c r="J755" s="11" t="s">
        <v>882</v>
      </c>
      <c r="K755" s="11" t="s">
        <v>40</v>
      </c>
      <c r="L755" s="11" t="s">
        <v>883</v>
      </c>
      <c r="O755" s="14">
        <f t="shared" si="36"/>
        <v>0</v>
      </c>
      <c r="Q755" s="13">
        <f t="shared" si="34"/>
        <v>3174.6100000000006</v>
      </c>
      <c r="S755" s="13">
        <f t="shared" si="35"/>
        <v>15816.02</v>
      </c>
    </row>
    <row r="756" spans="2:19" ht="12.75" customHeight="1">
      <c r="B756" s="11" t="s">
        <v>884</v>
      </c>
      <c r="C756" s="15" t="s">
        <v>234</v>
      </c>
      <c r="D756" s="12" t="s">
        <v>43</v>
      </c>
      <c r="E756" s="13">
        <v>85796.95</v>
      </c>
      <c r="F756" s="13">
        <v>7735.85</v>
      </c>
      <c r="G756" s="13">
        <v>2594.1299999999992</v>
      </c>
      <c r="H756" s="13"/>
      <c r="I756" s="13">
        <v>10329.98</v>
      </c>
      <c r="J756" s="11" t="s">
        <v>884</v>
      </c>
      <c r="K756" s="11" t="s">
        <v>43</v>
      </c>
      <c r="L756" s="11" t="s">
        <v>234</v>
      </c>
      <c r="O756" s="14">
        <f t="shared" si="36"/>
        <v>0</v>
      </c>
      <c r="Q756" s="13">
        <f t="shared" si="34"/>
        <v>2594.1299999999992</v>
      </c>
      <c r="S756" s="13">
        <f t="shared" si="35"/>
        <v>12924.109999999999</v>
      </c>
    </row>
    <row r="757" spans="2:19" ht="12.75" customHeight="1">
      <c r="B757" s="11" t="s">
        <v>885</v>
      </c>
      <c r="C757" s="15" t="s">
        <v>36</v>
      </c>
      <c r="D757" s="12" t="s">
        <v>37</v>
      </c>
      <c r="E757" s="13">
        <v>37650.26</v>
      </c>
      <c r="F757" s="13">
        <v>3879</v>
      </c>
      <c r="G757" s="13">
        <v>1138.2799999999997</v>
      </c>
      <c r="H757" s="13"/>
      <c r="I757" s="13">
        <v>5017.28</v>
      </c>
      <c r="J757" s="11" t="s">
        <v>885</v>
      </c>
      <c r="K757" s="11" t="s">
        <v>37</v>
      </c>
      <c r="L757" s="11" t="s">
        <v>36</v>
      </c>
      <c r="O757" s="14">
        <f t="shared" si="36"/>
        <v>0</v>
      </c>
      <c r="Q757" s="13">
        <f t="shared" si="34"/>
        <v>1138.2799999999997</v>
      </c>
      <c r="S757" s="13">
        <f t="shared" si="35"/>
        <v>6155.5599999999995</v>
      </c>
    </row>
    <row r="758" spans="2:19" ht="12.75" customHeight="1">
      <c r="B758" s="11" t="s">
        <v>886</v>
      </c>
      <c r="C758" s="15" t="s">
        <v>33</v>
      </c>
      <c r="D758" s="12" t="s">
        <v>34</v>
      </c>
      <c r="E758" s="13">
        <v>85901.39</v>
      </c>
      <c r="F758" s="13">
        <v>8197.7900000000009</v>
      </c>
      <c r="G758" s="13">
        <v>2597.3099999999995</v>
      </c>
      <c r="H758" s="13"/>
      <c r="I758" s="13">
        <v>10795.1</v>
      </c>
      <c r="J758" s="11" t="s">
        <v>886</v>
      </c>
      <c r="K758" s="11" t="s">
        <v>34</v>
      </c>
      <c r="L758" s="11" t="s">
        <v>33</v>
      </c>
      <c r="O758" s="14">
        <f t="shared" si="36"/>
        <v>0</v>
      </c>
      <c r="Q758" s="13">
        <f t="shared" si="34"/>
        <v>2597.3099999999995</v>
      </c>
      <c r="S758" s="13">
        <f t="shared" si="35"/>
        <v>13392.41</v>
      </c>
    </row>
    <row r="759" spans="2:19" ht="12.75" customHeight="1">
      <c r="B759" s="11" t="s">
        <v>887</v>
      </c>
      <c r="C759" s="15" t="s">
        <v>36</v>
      </c>
      <c r="D759" s="12" t="s">
        <v>37</v>
      </c>
      <c r="E759" s="13">
        <v>35687.26</v>
      </c>
      <c r="F759" s="13">
        <v>3405.7</v>
      </c>
      <c r="G759" s="13">
        <v>1079.0100000000002</v>
      </c>
      <c r="H759" s="13"/>
      <c r="I759" s="13">
        <v>4484.71</v>
      </c>
      <c r="J759" s="11" t="s">
        <v>887</v>
      </c>
      <c r="K759" s="11" t="s">
        <v>37</v>
      </c>
      <c r="L759" s="11" t="s">
        <v>36</v>
      </c>
      <c r="O759" s="14">
        <f t="shared" si="36"/>
        <v>0</v>
      </c>
      <c r="Q759" s="13">
        <f t="shared" si="34"/>
        <v>1079.0100000000002</v>
      </c>
      <c r="S759" s="13">
        <f t="shared" si="35"/>
        <v>5563.72</v>
      </c>
    </row>
    <row r="760" spans="2:19" ht="12.75" customHeight="1">
      <c r="B760" s="11" t="s">
        <v>888</v>
      </c>
      <c r="C760" s="15" t="s">
        <v>66</v>
      </c>
      <c r="D760" s="12" t="s">
        <v>34</v>
      </c>
      <c r="E760" s="13">
        <v>31745.47</v>
      </c>
      <c r="F760" s="13">
        <v>1937.83</v>
      </c>
      <c r="G760" s="13">
        <v>959.61000000000013</v>
      </c>
      <c r="H760" s="13"/>
      <c r="I760" s="13">
        <v>2897.44</v>
      </c>
      <c r="J760" s="11" t="s">
        <v>888</v>
      </c>
      <c r="K760" s="11" t="s">
        <v>34</v>
      </c>
      <c r="L760" s="11" t="s">
        <v>66</v>
      </c>
      <c r="O760" s="14">
        <f t="shared" si="36"/>
        <v>0</v>
      </c>
      <c r="Q760" s="13">
        <f t="shared" si="34"/>
        <v>959.61000000000013</v>
      </c>
      <c r="S760" s="13">
        <f t="shared" si="35"/>
        <v>3857.05</v>
      </c>
    </row>
    <row r="761" spans="2:19" ht="12.75" customHeight="1">
      <c r="B761" s="11" t="s">
        <v>889</v>
      </c>
      <c r="C761" s="15" t="s">
        <v>33</v>
      </c>
      <c r="D761" s="12" t="s">
        <v>34</v>
      </c>
      <c r="E761" s="13">
        <v>5387.48</v>
      </c>
      <c r="F761" s="13">
        <v>538.04999999999995</v>
      </c>
      <c r="G761" s="13">
        <v>162.79000000000008</v>
      </c>
      <c r="H761" s="13"/>
      <c r="I761" s="13">
        <v>700.84</v>
      </c>
      <c r="J761" s="11" t="s">
        <v>889</v>
      </c>
      <c r="K761" s="11" t="s">
        <v>34</v>
      </c>
      <c r="L761" s="11" t="s">
        <v>33</v>
      </c>
      <c r="O761" s="14">
        <f t="shared" si="36"/>
        <v>0</v>
      </c>
      <c r="Q761" s="13">
        <f t="shared" si="34"/>
        <v>162.79000000000008</v>
      </c>
      <c r="S761" s="13">
        <f t="shared" si="35"/>
        <v>863.63000000000011</v>
      </c>
    </row>
    <row r="762" spans="2:19" ht="12.75" customHeight="1">
      <c r="B762" s="11" t="s">
        <v>890</v>
      </c>
      <c r="C762" s="15" t="s">
        <v>36</v>
      </c>
      <c r="D762" s="12" t="s">
        <v>37</v>
      </c>
      <c r="E762" s="13">
        <v>23000.42</v>
      </c>
      <c r="F762" s="13">
        <v>2297.1799999999998</v>
      </c>
      <c r="G762" s="13">
        <v>695.20000000000027</v>
      </c>
      <c r="H762" s="13"/>
      <c r="I762" s="13">
        <v>2992.38</v>
      </c>
      <c r="J762" s="11" t="s">
        <v>890</v>
      </c>
      <c r="K762" s="11" t="s">
        <v>37</v>
      </c>
      <c r="L762" s="11" t="s">
        <v>36</v>
      </c>
      <c r="O762" s="14">
        <f t="shared" si="36"/>
        <v>0</v>
      </c>
      <c r="Q762" s="13">
        <f t="shared" si="34"/>
        <v>695.20000000000027</v>
      </c>
      <c r="S762" s="13">
        <f t="shared" si="35"/>
        <v>3687.5800000000004</v>
      </c>
    </row>
    <row r="763" spans="2:19" ht="12.75" customHeight="1">
      <c r="B763" s="11" t="s">
        <v>891</v>
      </c>
      <c r="C763" s="15" t="s">
        <v>571</v>
      </c>
      <c r="D763" s="12" t="s">
        <v>34</v>
      </c>
      <c r="E763" s="13">
        <v>109293.69</v>
      </c>
      <c r="F763" s="13">
        <v>9099.86</v>
      </c>
      <c r="G763" s="13">
        <v>3304.41</v>
      </c>
      <c r="H763" s="13"/>
      <c r="I763" s="13">
        <v>12404.27</v>
      </c>
      <c r="J763" s="11" t="s">
        <v>891</v>
      </c>
      <c r="K763" s="11" t="s">
        <v>34</v>
      </c>
      <c r="L763" s="11" t="s">
        <v>571</v>
      </c>
      <c r="O763" s="14">
        <f t="shared" si="36"/>
        <v>0</v>
      </c>
      <c r="Q763" s="13">
        <f t="shared" si="34"/>
        <v>3304.41</v>
      </c>
      <c r="S763" s="13">
        <f t="shared" si="35"/>
        <v>15708.68</v>
      </c>
    </row>
    <row r="764" spans="2:19" ht="12.75" customHeight="1">
      <c r="B764" s="11" t="s">
        <v>892</v>
      </c>
      <c r="C764" s="15" t="s">
        <v>722</v>
      </c>
      <c r="D764" s="12" t="s">
        <v>34</v>
      </c>
      <c r="E764" s="13">
        <v>5771.96</v>
      </c>
      <c r="F764" s="13">
        <v>503.8</v>
      </c>
      <c r="G764" s="13">
        <v>174.40000000000003</v>
      </c>
      <c r="H764" s="13"/>
      <c r="I764" s="13">
        <v>678.2</v>
      </c>
      <c r="J764" s="11" t="s">
        <v>892</v>
      </c>
      <c r="K764" s="11" t="s">
        <v>34</v>
      </c>
      <c r="L764" s="11" t="s">
        <v>722</v>
      </c>
      <c r="O764" s="14">
        <f t="shared" si="36"/>
        <v>0</v>
      </c>
      <c r="Q764" s="13">
        <f t="shared" si="34"/>
        <v>174.40000000000003</v>
      </c>
      <c r="S764" s="13">
        <f t="shared" si="35"/>
        <v>852.60000000000014</v>
      </c>
    </row>
    <row r="765" spans="2:19" ht="12.75" customHeight="1">
      <c r="B765" s="11" t="s">
        <v>893</v>
      </c>
      <c r="C765" s="15" t="s">
        <v>614</v>
      </c>
      <c r="D765" s="12" t="s">
        <v>37</v>
      </c>
      <c r="E765" s="13">
        <v>84093.63</v>
      </c>
      <c r="F765" s="13">
        <v>7341.32</v>
      </c>
      <c r="G765" s="13">
        <v>2541.7000000000007</v>
      </c>
      <c r="H765" s="13"/>
      <c r="I765" s="13">
        <v>9883.02</v>
      </c>
      <c r="J765" s="11" t="s">
        <v>893</v>
      </c>
      <c r="K765" s="11" t="s">
        <v>37</v>
      </c>
      <c r="L765" s="11" t="s">
        <v>614</v>
      </c>
      <c r="O765" s="14">
        <f t="shared" si="36"/>
        <v>0</v>
      </c>
      <c r="Q765" s="13">
        <f t="shared" si="34"/>
        <v>2541.7000000000007</v>
      </c>
      <c r="S765" s="13">
        <f t="shared" si="35"/>
        <v>12424.720000000001</v>
      </c>
    </row>
    <row r="766" spans="2:19" ht="12.75" customHeight="1">
      <c r="B766" s="11" t="s">
        <v>894</v>
      </c>
      <c r="C766" s="15" t="s">
        <v>778</v>
      </c>
      <c r="D766" s="12" t="s">
        <v>43</v>
      </c>
      <c r="E766" s="13">
        <v>71026.55</v>
      </c>
      <c r="F766" s="13">
        <v>6200.56</v>
      </c>
      <c r="G766" s="13">
        <v>2146.7399999999989</v>
      </c>
      <c r="H766" s="13"/>
      <c r="I766" s="13">
        <v>8347.2999999999993</v>
      </c>
      <c r="J766" s="11" t="s">
        <v>894</v>
      </c>
      <c r="K766" s="11" t="s">
        <v>43</v>
      </c>
      <c r="L766" s="11" t="s">
        <v>778</v>
      </c>
      <c r="O766" s="14">
        <f t="shared" si="36"/>
        <v>0</v>
      </c>
      <c r="Q766" s="13">
        <f t="shared" si="34"/>
        <v>2146.7399999999989</v>
      </c>
      <c r="S766" s="13">
        <f t="shared" si="35"/>
        <v>10494.039999999997</v>
      </c>
    </row>
    <row r="767" spans="2:19" ht="12.75" customHeight="1">
      <c r="B767" s="11" t="s">
        <v>895</v>
      </c>
      <c r="C767" s="15" t="s">
        <v>66</v>
      </c>
      <c r="D767" s="12" t="s">
        <v>34</v>
      </c>
      <c r="E767" s="13">
        <v>103866.81</v>
      </c>
      <c r="F767" s="13">
        <v>7959.87</v>
      </c>
      <c r="G767" s="13">
        <v>3139.7599999999993</v>
      </c>
      <c r="H767" s="13"/>
      <c r="I767" s="13">
        <v>11099.63</v>
      </c>
      <c r="J767" s="11" t="s">
        <v>895</v>
      </c>
      <c r="K767" s="11" t="s">
        <v>34</v>
      </c>
      <c r="L767" s="11" t="s">
        <v>66</v>
      </c>
      <c r="O767" s="14">
        <f t="shared" si="36"/>
        <v>0</v>
      </c>
      <c r="Q767" s="13">
        <f t="shared" si="34"/>
        <v>3139.7599999999993</v>
      </c>
      <c r="S767" s="13">
        <f t="shared" si="35"/>
        <v>14239.39</v>
      </c>
    </row>
    <row r="768" spans="2:19" ht="12.75" customHeight="1">
      <c r="B768" s="11" t="s">
        <v>896</v>
      </c>
      <c r="C768" s="15" t="s">
        <v>36</v>
      </c>
      <c r="D768" s="12" t="s">
        <v>37</v>
      </c>
      <c r="E768" s="13">
        <v>69368.66</v>
      </c>
      <c r="F768" s="13">
        <v>5316.08</v>
      </c>
      <c r="G768" s="13">
        <v>2096.91</v>
      </c>
      <c r="H768" s="13"/>
      <c r="I768" s="13">
        <v>7412.99</v>
      </c>
      <c r="J768" s="11" t="s">
        <v>896</v>
      </c>
      <c r="K768" s="11" t="s">
        <v>37</v>
      </c>
      <c r="L768" s="11" t="s">
        <v>36</v>
      </c>
      <c r="O768" s="14">
        <f t="shared" si="36"/>
        <v>0</v>
      </c>
      <c r="Q768" s="13">
        <f t="shared" si="34"/>
        <v>2096.91</v>
      </c>
      <c r="S768" s="13">
        <f t="shared" si="35"/>
        <v>9509.9</v>
      </c>
    </row>
    <row r="769" spans="2:19" ht="12.75" customHeight="1">
      <c r="B769" s="11" t="s">
        <v>897</v>
      </c>
      <c r="C769" s="17"/>
      <c r="D769" s="12" t="s">
        <v>34</v>
      </c>
      <c r="E769" s="13">
        <v>35686.21</v>
      </c>
      <c r="F769" s="13"/>
      <c r="G769" s="13">
        <v>2782.69</v>
      </c>
      <c r="H769" s="13"/>
      <c r="I769" s="13">
        <v>2782.69</v>
      </c>
      <c r="J769" s="11" t="s">
        <v>897</v>
      </c>
      <c r="K769" s="11" t="s">
        <v>34</v>
      </c>
      <c r="L769" s="11" t="s">
        <v>33</v>
      </c>
      <c r="O769" s="14">
        <f t="shared" si="36"/>
        <v>0</v>
      </c>
      <c r="Q769" s="13">
        <f>ROUND(E769/33,2)</f>
        <v>1081.4000000000001</v>
      </c>
      <c r="S769" s="13">
        <f t="shared" si="35"/>
        <v>3864.09</v>
      </c>
    </row>
    <row r="770" spans="2:19" ht="12.75" customHeight="1">
      <c r="B770" s="11" t="s">
        <v>898</v>
      </c>
      <c r="C770" s="17"/>
      <c r="D770" s="12" t="s">
        <v>37</v>
      </c>
      <c r="E770" s="13">
        <v>299764.14</v>
      </c>
      <c r="F770" s="13"/>
      <c r="G770" s="13">
        <v>23374.68</v>
      </c>
      <c r="H770" s="13"/>
      <c r="I770" s="13">
        <v>23374.68</v>
      </c>
      <c r="J770" s="11" t="s">
        <v>898</v>
      </c>
      <c r="K770" s="11" t="s">
        <v>37</v>
      </c>
      <c r="L770" s="11" t="s">
        <v>105</v>
      </c>
      <c r="O770" s="14">
        <f t="shared" si="36"/>
        <v>0</v>
      </c>
      <c r="Q770" s="13">
        <f>ROUND(E770/33,2)</f>
        <v>9083.76</v>
      </c>
      <c r="S770" s="13">
        <f t="shared" si="35"/>
        <v>32458.440000000002</v>
      </c>
    </row>
    <row r="771" spans="2:19" ht="12.75" customHeight="1">
      <c r="B771" s="11" t="s">
        <v>899</v>
      </c>
      <c r="C771" s="17"/>
      <c r="D771" s="12" t="s">
        <v>43</v>
      </c>
      <c r="E771" s="13">
        <v>207999.61</v>
      </c>
      <c r="F771" s="13"/>
      <c r="G771" s="13">
        <v>16219.17</v>
      </c>
      <c r="H771" s="13"/>
      <c r="I771" s="13">
        <v>16219.17</v>
      </c>
      <c r="J771" s="11" t="s">
        <v>899</v>
      </c>
      <c r="K771" s="11" t="s">
        <v>43</v>
      </c>
      <c r="L771" s="11" t="s">
        <v>234</v>
      </c>
      <c r="O771" s="14">
        <f t="shared" si="36"/>
        <v>0</v>
      </c>
      <c r="Q771" s="13">
        <f>ROUND(E771/33,2)</f>
        <v>6303.02</v>
      </c>
      <c r="S771" s="13">
        <f t="shared" ref="S771:S834" si="37">I771+Q771</f>
        <v>22522.190000000002</v>
      </c>
    </row>
    <row r="772" spans="2:19" ht="12.75" customHeight="1">
      <c r="B772" s="11" t="s">
        <v>900</v>
      </c>
      <c r="C772" s="15" t="s">
        <v>33</v>
      </c>
      <c r="D772" s="12" t="s">
        <v>34</v>
      </c>
      <c r="E772" s="13">
        <v>33418.79</v>
      </c>
      <c r="F772" s="13">
        <v>2292.4499999999998</v>
      </c>
      <c r="G772" s="13">
        <v>1009.9100000000003</v>
      </c>
      <c r="H772" s="13"/>
      <c r="I772" s="13">
        <v>3302.36</v>
      </c>
      <c r="J772" s="11" t="s">
        <v>900</v>
      </c>
      <c r="K772" s="11" t="s">
        <v>34</v>
      </c>
      <c r="L772" s="11" t="s">
        <v>33</v>
      </c>
      <c r="O772" s="14">
        <f t="shared" si="36"/>
        <v>0</v>
      </c>
      <c r="Q772" s="13">
        <f t="shared" ref="Q771:Q834" si="38">G772</f>
        <v>1009.9100000000003</v>
      </c>
      <c r="S772" s="13">
        <f t="shared" si="37"/>
        <v>4312.2700000000004</v>
      </c>
    </row>
    <row r="773" spans="2:19" ht="12.75" customHeight="1">
      <c r="B773" s="11" t="s">
        <v>901</v>
      </c>
      <c r="C773" s="15" t="s">
        <v>33</v>
      </c>
      <c r="D773" s="12" t="s">
        <v>34</v>
      </c>
      <c r="E773" s="13">
        <v>20613.7</v>
      </c>
      <c r="F773" s="13">
        <v>1840.76</v>
      </c>
      <c r="G773" s="13">
        <v>623.08000000000015</v>
      </c>
      <c r="H773" s="13"/>
      <c r="I773" s="13">
        <v>2463.84</v>
      </c>
      <c r="J773" s="11" t="s">
        <v>901</v>
      </c>
      <c r="K773" s="11" t="s">
        <v>34</v>
      </c>
      <c r="L773" s="11" t="s">
        <v>33</v>
      </c>
      <c r="O773" s="14">
        <f t="shared" si="36"/>
        <v>0</v>
      </c>
      <c r="Q773" s="13">
        <f t="shared" si="38"/>
        <v>623.08000000000015</v>
      </c>
      <c r="S773" s="13">
        <f t="shared" si="37"/>
        <v>3086.92</v>
      </c>
    </row>
    <row r="774" spans="2:19" ht="12.75" customHeight="1">
      <c r="B774" s="11" t="s">
        <v>902</v>
      </c>
      <c r="C774" s="15" t="s">
        <v>36</v>
      </c>
      <c r="D774" s="12" t="s">
        <v>37</v>
      </c>
      <c r="E774" s="13">
        <v>16043.56</v>
      </c>
      <c r="F774" s="13">
        <v>1432.65</v>
      </c>
      <c r="G774" s="13">
        <v>484.93999999999983</v>
      </c>
      <c r="H774" s="13"/>
      <c r="I774" s="13">
        <v>1917.59</v>
      </c>
      <c r="J774" s="11" t="s">
        <v>902</v>
      </c>
      <c r="K774" s="11" t="s">
        <v>37</v>
      </c>
      <c r="L774" s="11" t="s">
        <v>36</v>
      </c>
      <c r="O774" s="14">
        <f t="shared" si="36"/>
        <v>0</v>
      </c>
      <c r="Q774" s="13">
        <f t="shared" si="38"/>
        <v>484.93999999999983</v>
      </c>
      <c r="S774" s="13">
        <f t="shared" si="37"/>
        <v>2402.5299999999997</v>
      </c>
    </row>
    <row r="775" spans="2:19" ht="12.75" customHeight="1">
      <c r="B775" s="11" t="s">
        <v>903</v>
      </c>
      <c r="C775" s="15" t="s">
        <v>33</v>
      </c>
      <c r="D775" s="12" t="s">
        <v>34</v>
      </c>
      <c r="E775" s="13">
        <v>56509.62</v>
      </c>
      <c r="F775" s="13">
        <v>5062.34</v>
      </c>
      <c r="G775" s="13">
        <v>1708.1999999999998</v>
      </c>
      <c r="H775" s="13"/>
      <c r="I775" s="13">
        <v>6770.54</v>
      </c>
      <c r="J775" s="11" t="s">
        <v>903</v>
      </c>
      <c r="K775" s="11" t="s">
        <v>34</v>
      </c>
      <c r="L775" s="11" t="s">
        <v>33</v>
      </c>
      <c r="O775" s="14">
        <f t="shared" si="36"/>
        <v>0</v>
      </c>
      <c r="Q775" s="13">
        <f t="shared" si="38"/>
        <v>1708.1999999999998</v>
      </c>
      <c r="S775" s="13">
        <f t="shared" si="37"/>
        <v>8478.74</v>
      </c>
    </row>
    <row r="776" spans="2:19" ht="12.75" customHeight="1">
      <c r="B776" s="11" t="s">
        <v>904</v>
      </c>
      <c r="C776" s="15" t="s">
        <v>39</v>
      </c>
      <c r="D776" s="12" t="s">
        <v>40</v>
      </c>
      <c r="E776" s="13">
        <v>10747.1</v>
      </c>
      <c r="F776" s="13">
        <v>980.63</v>
      </c>
      <c r="G776" s="13">
        <v>324.88</v>
      </c>
      <c r="H776" s="13"/>
      <c r="I776" s="13">
        <v>1305.51</v>
      </c>
      <c r="J776" s="11" t="s">
        <v>904</v>
      </c>
      <c r="K776" s="11" t="s">
        <v>40</v>
      </c>
      <c r="L776" s="11" t="s">
        <v>39</v>
      </c>
      <c r="O776" s="14">
        <f t="shared" si="36"/>
        <v>0</v>
      </c>
      <c r="Q776" s="13">
        <f t="shared" si="38"/>
        <v>324.88</v>
      </c>
      <c r="S776" s="13">
        <f t="shared" si="37"/>
        <v>1630.3899999999999</v>
      </c>
    </row>
    <row r="777" spans="2:19" ht="12.75" customHeight="1">
      <c r="B777" s="11" t="s">
        <v>905</v>
      </c>
      <c r="C777" s="15" t="s">
        <v>811</v>
      </c>
      <c r="D777" s="12" t="s">
        <v>34</v>
      </c>
      <c r="E777" s="13">
        <v>10236.27</v>
      </c>
      <c r="F777" s="13">
        <v>956.92</v>
      </c>
      <c r="G777" s="13">
        <v>309.39999999999998</v>
      </c>
      <c r="H777" s="13"/>
      <c r="I777" s="13">
        <v>1266.32</v>
      </c>
      <c r="J777" s="11" t="s">
        <v>905</v>
      </c>
      <c r="K777" s="11" t="s">
        <v>34</v>
      </c>
      <c r="L777" s="11" t="s">
        <v>811</v>
      </c>
      <c r="O777" s="14">
        <v>0</v>
      </c>
      <c r="Q777" s="13">
        <f t="shared" si="38"/>
        <v>309.39999999999998</v>
      </c>
      <c r="S777" s="13">
        <f t="shared" si="37"/>
        <v>1575.7199999999998</v>
      </c>
    </row>
    <row r="778" spans="2:19" ht="12.75" customHeight="1">
      <c r="B778" s="11" t="s">
        <v>906</v>
      </c>
      <c r="C778" s="15" t="s">
        <v>811</v>
      </c>
      <c r="D778" s="12" t="s">
        <v>34</v>
      </c>
      <c r="E778" s="13">
        <v>12788.87</v>
      </c>
      <c r="F778" s="13">
        <v>1153.08</v>
      </c>
      <c r="G778" s="13">
        <v>386.63000000000011</v>
      </c>
      <c r="H778" s="13"/>
      <c r="I778" s="13">
        <v>1539.71</v>
      </c>
      <c r="J778" s="11" t="s">
        <v>906</v>
      </c>
      <c r="K778" s="11" t="s">
        <v>34</v>
      </c>
      <c r="L778" s="11" t="s">
        <v>811</v>
      </c>
      <c r="O778" s="14">
        <v>0</v>
      </c>
      <c r="Q778" s="13">
        <f t="shared" si="38"/>
        <v>386.63000000000011</v>
      </c>
      <c r="S778" s="13">
        <f t="shared" si="37"/>
        <v>1926.3400000000001</v>
      </c>
    </row>
    <row r="779" spans="2:19" ht="12.75" customHeight="1">
      <c r="B779" s="11" t="s">
        <v>907</v>
      </c>
      <c r="C779" s="17"/>
      <c r="D779" s="12" t="s">
        <v>34</v>
      </c>
      <c r="E779" s="13">
        <v>413882.02</v>
      </c>
      <c r="F779" s="13"/>
      <c r="G779" s="13">
        <v>30614.86</v>
      </c>
      <c r="H779" s="13"/>
      <c r="I779" s="13">
        <v>30614.86</v>
      </c>
      <c r="J779" s="11" t="s">
        <v>907</v>
      </c>
      <c r="K779" s="11" t="s">
        <v>34</v>
      </c>
      <c r="L779" s="11" t="s">
        <v>33</v>
      </c>
      <c r="O779" s="14">
        <f t="shared" si="36"/>
        <v>0</v>
      </c>
      <c r="Q779" s="13">
        <f t="shared" si="38"/>
        <v>30614.86</v>
      </c>
      <c r="S779" s="13">
        <f t="shared" si="37"/>
        <v>61229.72</v>
      </c>
    </row>
    <row r="780" spans="2:19" ht="12.75" customHeight="1">
      <c r="B780" s="11" t="s">
        <v>908</v>
      </c>
      <c r="C780" s="17"/>
      <c r="D780" s="12" t="s">
        <v>37</v>
      </c>
      <c r="E780" s="13">
        <v>64710.13</v>
      </c>
      <c r="F780" s="13"/>
      <c r="G780" s="13">
        <v>4786.57</v>
      </c>
      <c r="H780" s="13"/>
      <c r="I780" s="13">
        <v>4786.57</v>
      </c>
      <c r="J780" s="11" t="s">
        <v>908</v>
      </c>
      <c r="K780" s="11" t="s">
        <v>37</v>
      </c>
      <c r="L780" s="11" t="s">
        <v>36</v>
      </c>
      <c r="O780" s="14">
        <f t="shared" ref="O780:O843" si="39">SUM(B780-J780)</f>
        <v>0</v>
      </c>
      <c r="Q780" s="13">
        <f t="shared" si="38"/>
        <v>4786.57</v>
      </c>
      <c r="S780" s="13">
        <f t="shared" si="37"/>
        <v>9573.14</v>
      </c>
    </row>
    <row r="781" spans="2:19" ht="12.75" customHeight="1">
      <c r="B781" s="11" t="s">
        <v>909</v>
      </c>
      <c r="C781" s="17"/>
      <c r="D781" s="12" t="s">
        <v>40</v>
      </c>
      <c r="E781" s="13">
        <v>91973.78</v>
      </c>
      <c r="F781" s="13"/>
      <c r="G781" s="13">
        <v>6803.28</v>
      </c>
      <c r="H781" s="13"/>
      <c r="I781" s="13">
        <v>6803.28</v>
      </c>
      <c r="J781" s="11" t="s">
        <v>909</v>
      </c>
      <c r="K781" s="11" t="s">
        <v>40</v>
      </c>
      <c r="L781" s="11" t="s">
        <v>39</v>
      </c>
      <c r="O781" s="14">
        <f t="shared" si="39"/>
        <v>0</v>
      </c>
      <c r="Q781" s="13">
        <f t="shared" si="38"/>
        <v>6803.28</v>
      </c>
      <c r="S781" s="13">
        <f t="shared" si="37"/>
        <v>13606.56</v>
      </c>
    </row>
    <row r="782" spans="2:19" ht="12.75" customHeight="1">
      <c r="B782" s="11" t="s">
        <v>910</v>
      </c>
      <c r="C782" s="15" t="s">
        <v>105</v>
      </c>
      <c r="D782" s="12" t="s">
        <v>37</v>
      </c>
      <c r="E782" s="13">
        <v>8486.7999999999993</v>
      </c>
      <c r="F782" s="13">
        <v>763.77</v>
      </c>
      <c r="G782" s="13">
        <v>256.59000000000003</v>
      </c>
      <c r="H782" s="13"/>
      <c r="I782" s="13">
        <v>1020.36</v>
      </c>
      <c r="J782" s="11" t="s">
        <v>910</v>
      </c>
      <c r="K782" s="11" t="s">
        <v>37</v>
      </c>
      <c r="L782" s="11" t="s">
        <v>105</v>
      </c>
      <c r="O782" s="14">
        <f t="shared" si="39"/>
        <v>0</v>
      </c>
      <c r="Q782" s="13">
        <f t="shared" si="38"/>
        <v>256.59000000000003</v>
      </c>
      <c r="S782" s="13">
        <f t="shared" si="37"/>
        <v>1276.95</v>
      </c>
    </row>
    <row r="783" spans="2:19" ht="12.75" customHeight="1">
      <c r="B783" s="11" t="s">
        <v>911</v>
      </c>
      <c r="C783" s="15" t="s">
        <v>33</v>
      </c>
      <c r="D783" s="12" t="s">
        <v>34</v>
      </c>
      <c r="E783" s="13">
        <v>113068.11</v>
      </c>
      <c r="F783" s="13">
        <v>9191.64</v>
      </c>
      <c r="G783" s="13">
        <v>3415.7200000000012</v>
      </c>
      <c r="H783" s="13"/>
      <c r="I783" s="13">
        <v>12607.36</v>
      </c>
      <c r="J783" s="11" t="s">
        <v>911</v>
      </c>
      <c r="K783" s="11" t="s">
        <v>34</v>
      </c>
      <c r="L783" s="11" t="s">
        <v>33</v>
      </c>
      <c r="O783" s="14">
        <f t="shared" si="39"/>
        <v>0</v>
      </c>
      <c r="Q783" s="13">
        <f t="shared" si="38"/>
        <v>3415.7200000000012</v>
      </c>
      <c r="S783" s="13">
        <f t="shared" si="37"/>
        <v>16023.080000000002</v>
      </c>
    </row>
    <row r="784" spans="2:19" ht="12.75" customHeight="1">
      <c r="B784" s="11" t="s">
        <v>912</v>
      </c>
      <c r="C784" s="15" t="s">
        <v>105</v>
      </c>
      <c r="D784" s="12" t="s">
        <v>37</v>
      </c>
      <c r="E784" s="13">
        <v>62649.27</v>
      </c>
      <c r="F784" s="13">
        <v>5092.59</v>
      </c>
      <c r="G784" s="13">
        <v>1892.62</v>
      </c>
      <c r="H784" s="13"/>
      <c r="I784" s="13">
        <v>6985.21</v>
      </c>
      <c r="J784" s="11" t="s">
        <v>912</v>
      </c>
      <c r="K784" s="11" t="s">
        <v>37</v>
      </c>
      <c r="L784" s="11" t="s">
        <v>105</v>
      </c>
      <c r="O784" s="14">
        <f t="shared" si="39"/>
        <v>0</v>
      </c>
      <c r="Q784" s="13">
        <f t="shared" si="38"/>
        <v>1892.62</v>
      </c>
      <c r="S784" s="13">
        <f t="shared" si="37"/>
        <v>8877.83</v>
      </c>
    </row>
    <row r="785" spans="2:19" ht="12.75" customHeight="1">
      <c r="B785" s="11" t="s">
        <v>913</v>
      </c>
      <c r="C785" s="15" t="s">
        <v>33</v>
      </c>
      <c r="D785" s="12" t="s">
        <v>34</v>
      </c>
      <c r="E785" s="13">
        <v>31903.39</v>
      </c>
      <c r="F785" s="13">
        <v>2738.78</v>
      </c>
      <c r="G785" s="13">
        <v>964.63999999999987</v>
      </c>
      <c r="H785" s="13"/>
      <c r="I785" s="13">
        <v>3703.42</v>
      </c>
      <c r="J785" s="11" t="s">
        <v>913</v>
      </c>
      <c r="K785" s="11" t="s">
        <v>34</v>
      </c>
      <c r="L785" s="11" t="s">
        <v>33</v>
      </c>
      <c r="O785" s="14">
        <f t="shared" si="39"/>
        <v>0</v>
      </c>
      <c r="Q785" s="13">
        <f t="shared" si="38"/>
        <v>964.63999999999987</v>
      </c>
      <c r="S785" s="13">
        <f t="shared" si="37"/>
        <v>4668.0599999999995</v>
      </c>
    </row>
    <row r="786" spans="2:19" ht="12.75" customHeight="1">
      <c r="B786" s="11" t="s">
        <v>914</v>
      </c>
      <c r="C786" s="15" t="s">
        <v>66</v>
      </c>
      <c r="D786" s="12" t="s">
        <v>34</v>
      </c>
      <c r="E786" s="13">
        <v>133526.79999999999</v>
      </c>
      <c r="F786" s="13">
        <v>8317.65</v>
      </c>
      <c r="G786" s="13">
        <v>4037.130000000001</v>
      </c>
      <c r="H786" s="13"/>
      <c r="I786" s="13">
        <v>12354.78</v>
      </c>
      <c r="J786" s="11" t="s">
        <v>914</v>
      </c>
      <c r="K786" s="11" t="s">
        <v>34</v>
      </c>
      <c r="L786" s="11" t="s">
        <v>66</v>
      </c>
      <c r="O786" s="14">
        <f t="shared" si="39"/>
        <v>0</v>
      </c>
      <c r="Q786" s="13">
        <f t="shared" si="38"/>
        <v>4037.130000000001</v>
      </c>
      <c r="S786" s="13">
        <f t="shared" si="37"/>
        <v>16391.910000000003</v>
      </c>
    </row>
    <row r="787" spans="2:19" ht="12.75" customHeight="1">
      <c r="B787" s="11" t="s">
        <v>915</v>
      </c>
      <c r="C787" s="15" t="s">
        <v>811</v>
      </c>
      <c r="D787" s="12" t="s">
        <v>34</v>
      </c>
      <c r="E787" s="13">
        <v>7487.99</v>
      </c>
      <c r="F787" s="13">
        <v>673.87</v>
      </c>
      <c r="G787" s="13">
        <v>226.38</v>
      </c>
      <c r="H787" s="13"/>
      <c r="I787" s="13">
        <v>900.25</v>
      </c>
      <c r="J787" s="11" t="s">
        <v>915</v>
      </c>
      <c r="K787" s="11" t="s">
        <v>34</v>
      </c>
      <c r="L787" s="11" t="s">
        <v>811</v>
      </c>
      <c r="O787" s="14">
        <v>0</v>
      </c>
      <c r="Q787" s="13">
        <f t="shared" si="38"/>
        <v>226.38</v>
      </c>
      <c r="S787" s="13">
        <f t="shared" si="37"/>
        <v>1126.6300000000001</v>
      </c>
    </row>
    <row r="788" spans="2:19" ht="12.75" customHeight="1">
      <c r="B788" s="11" t="s">
        <v>916</v>
      </c>
      <c r="C788" s="17"/>
      <c r="D788" s="12" t="s">
        <v>34</v>
      </c>
      <c r="E788" s="13">
        <v>172061.82</v>
      </c>
      <c r="F788" s="13"/>
      <c r="G788" s="13">
        <v>11143.15</v>
      </c>
      <c r="H788" s="13"/>
      <c r="I788" s="13">
        <v>11143.15</v>
      </c>
      <c r="J788" s="11" t="s">
        <v>916</v>
      </c>
      <c r="K788" s="11" t="s">
        <v>34</v>
      </c>
      <c r="L788" s="11" t="s">
        <v>33</v>
      </c>
      <c r="O788" s="14">
        <f t="shared" si="39"/>
        <v>0</v>
      </c>
      <c r="Q788" s="13">
        <f t="shared" si="38"/>
        <v>11143.15</v>
      </c>
      <c r="S788" s="13">
        <f t="shared" si="37"/>
        <v>22286.3</v>
      </c>
    </row>
    <row r="789" spans="2:19" ht="12.75" customHeight="1">
      <c r="B789" s="11" t="s">
        <v>917</v>
      </c>
      <c r="C789" s="17"/>
      <c r="D789" s="12" t="s">
        <v>37</v>
      </c>
      <c r="E789" s="13">
        <v>7329.2</v>
      </c>
      <c r="F789" s="13"/>
      <c r="G789" s="13">
        <v>474.62</v>
      </c>
      <c r="H789" s="13"/>
      <c r="I789" s="13">
        <v>474.62</v>
      </c>
      <c r="J789" s="11" t="s">
        <v>917</v>
      </c>
      <c r="K789" s="11" t="s">
        <v>37</v>
      </c>
      <c r="L789" s="11" t="s">
        <v>36</v>
      </c>
      <c r="O789" s="14">
        <f t="shared" si="39"/>
        <v>0</v>
      </c>
      <c r="Q789" s="13">
        <f t="shared" si="38"/>
        <v>474.62</v>
      </c>
      <c r="S789" s="13">
        <f t="shared" si="37"/>
        <v>949.24</v>
      </c>
    </row>
    <row r="790" spans="2:19" ht="12.75" customHeight="1">
      <c r="B790" s="11" t="s">
        <v>918</v>
      </c>
      <c r="C790" s="17"/>
      <c r="D790" s="12" t="s">
        <v>40</v>
      </c>
      <c r="E790" s="13">
        <v>218392.87</v>
      </c>
      <c r="F790" s="13"/>
      <c r="G790" s="13">
        <v>14143.67</v>
      </c>
      <c r="H790" s="13"/>
      <c r="I790" s="13">
        <v>14143.67</v>
      </c>
      <c r="J790" s="11" t="s">
        <v>918</v>
      </c>
      <c r="K790" s="11" t="s">
        <v>40</v>
      </c>
      <c r="L790" s="11" t="s">
        <v>39</v>
      </c>
      <c r="O790" s="14">
        <f t="shared" si="39"/>
        <v>0</v>
      </c>
      <c r="Q790" s="13">
        <f t="shared" si="38"/>
        <v>14143.67</v>
      </c>
      <c r="S790" s="13">
        <f t="shared" si="37"/>
        <v>28287.34</v>
      </c>
    </row>
    <row r="791" spans="2:19" ht="12.75" customHeight="1">
      <c r="B791" s="11" t="s">
        <v>919</v>
      </c>
      <c r="C791" s="15" t="s">
        <v>33</v>
      </c>
      <c r="D791" s="12" t="s">
        <v>34</v>
      </c>
      <c r="E791" s="13">
        <v>25270.18</v>
      </c>
      <c r="F791" s="13">
        <v>1943.52</v>
      </c>
      <c r="G791" s="13">
        <v>763.82999999999993</v>
      </c>
      <c r="H791" s="13"/>
      <c r="I791" s="13">
        <v>2707.35</v>
      </c>
      <c r="J791" s="11" t="s">
        <v>919</v>
      </c>
      <c r="K791" s="11" t="s">
        <v>34</v>
      </c>
      <c r="L791" s="11" t="s">
        <v>33</v>
      </c>
      <c r="O791" s="14">
        <f t="shared" si="39"/>
        <v>0</v>
      </c>
      <c r="Q791" s="13">
        <f t="shared" si="38"/>
        <v>763.82999999999993</v>
      </c>
      <c r="S791" s="13">
        <f t="shared" si="37"/>
        <v>3471.18</v>
      </c>
    </row>
    <row r="792" spans="2:19" ht="12.75" customHeight="1">
      <c r="B792" s="11" t="s">
        <v>920</v>
      </c>
      <c r="C792" s="15" t="s">
        <v>105</v>
      </c>
      <c r="D792" s="12" t="s">
        <v>37</v>
      </c>
      <c r="E792" s="13">
        <v>23158.46</v>
      </c>
      <c r="F792" s="13">
        <v>1781.11</v>
      </c>
      <c r="G792" s="13">
        <v>700.01</v>
      </c>
      <c r="H792" s="13"/>
      <c r="I792" s="13">
        <v>2481.12</v>
      </c>
      <c r="J792" s="11" t="s">
        <v>920</v>
      </c>
      <c r="K792" s="11" t="s">
        <v>37</v>
      </c>
      <c r="L792" s="11" t="s">
        <v>105</v>
      </c>
      <c r="O792" s="14">
        <f t="shared" si="39"/>
        <v>0</v>
      </c>
      <c r="Q792" s="13">
        <f t="shared" si="38"/>
        <v>700.01</v>
      </c>
      <c r="S792" s="13">
        <f t="shared" si="37"/>
        <v>3181.13</v>
      </c>
    </row>
    <row r="793" spans="2:19" ht="12.75" customHeight="1">
      <c r="B793" s="11" t="s">
        <v>921</v>
      </c>
      <c r="C793" s="15" t="s">
        <v>105</v>
      </c>
      <c r="D793" s="12" t="s">
        <v>37</v>
      </c>
      <c r="E793" s="13">
        <v>18321.46</v>
      </c>
      <c r="F793" s="13">
        <v>1205.01</v>
      </c>
      <c r="G793" s="13">
        <v>553.82999999999993</v>
      </c>
      <c r="H793" s="13"/>
      <c r="I793" s="13">
        <v>1758.84</v>
      </c>
      <c r="J793" s="11" t="s">
        <v>921</v>
      </c>
      <c r="K793" s="11" t="s">
        <v>37</v>
      </c>
      <c r="L793" s="11" t="s">
        <v>105</v>
      </c>
      <c r="O793" s="14">
        <f t="shared" si="39"/>
        <v>0</v>
      </c>
      <c r="Q793" s="13">
        <f t="shared" si="38"/>
        <v>553.82999999999993</v>
      </c>
      <c r="S793" s="13">
        <f t="shared" si="37"/>
        <v>2312.67</v>
      </c>
    </row>
    <row r="794" spans="2:19" ht="12.75" customHeight="1">
      <c r="B794" s="11" t="s">
        <v>922</v>
      </c>
      <c r="C794" s="15" t="s">
        <v>33</v>
      </c>
      <c r="D794" s="12" t="s">
        <v>34</v>
      </c>
      <c r="E794" s="13">
        <v>20490.34</v>
      </c>
      <c r="F794" s="13">
        <v>1701.09</v>
      </c>
      <c r="G794" s="13">
        <v>619.25000000000023</v>
      </c>
      <c r="H794" s="13"/>
      <c r="I794" s="13">
        <v>2320.34</v>
      </c>
      <c r="J794" s="11" t="s">
        <v>922</v>
      </c>
      <c r="K794" s="11" t="s">
        <v>34</v>
      </c>
      <c r="L794" s="11" t="s">
        <v>33</v>
      </c>
      <c r="O794" s="14">
        <f t="shared" si="39"/>
        <v>0</v>
      </c>
      <c r="Q794" s="13">
        <f t="shared" si="38"/>
        <v>619.25000000000023</v>
      </c>
      <c r="S794" s="13">
        <f t="shared" si="37"/>
        <v>2939.59</v>
      </c>
    </row>
    <row r="795" spans="2:19" ht="12.75" customHeight="1">
      <c r="B795" s="11" t="s">
        <v>923</v>
      </c>
      <c r="C795" s="15" t="s">
        <v>66</v>
      </c>
      <c r="D795" s="12" t="s">
        <v>34</v>
      </c>
      <c r="E795" s="13">
        <v>75973.149999999994</v>
      </c>
      <c r="F795" s="13">
        <v>4020.18</v>
      </c>
      <c r="G795" s="13">
        <v>2297.61</v>
      </c>
      <c r="H795" s="13"/>
      <c r="I795" s="13">
        <v>6317.79</v>
      </c>
      <c r="J795" s="11" t="s">
        <v>923</v>
      </c>
      <c r="K795" s="11" t="s">
        <v>34</v>
      </c>
      <c r="L795" s="11" t="s">
        <v>66</v>
      </c>
      <c r="O795" s="14">
        <f t="shared" si="39"/>
        <v>0</v>
      </c>
      <c r="Q795" s="13">
        <f t="shared" si="38"/>
        <v>2297.61</v>
      </c>
      <c r="S795" s="13">
        <f t="shared" si="37"/>
        <v>8615.4</v>
      </c>
    </row>
    <row r="796" spans="2:19" ht="12.75" customHeight="1">
      <c r="B796" s="11" t="s">
        <v>924</v>
      </c>
      <c r="C796" s="15" t="s">
        <v>36</v>
      </c>
      <c r="D796" s="12" t="s">
        <v>37</v>
      </c>
      <c r="E796" s="13">
        <v>121557.04</v>
      </c>
      <c r="F796" s="13">
        <v>6432.27</v>
      </c>
      <c r="G796" s="13">
        <v>3676.2099999999991</v>
      </c>
      <c r="H796" s="13"/>
      <c r="I796" s="13">
        <v>10108.48</v>
      </c>
      <c r="J796" s="11" t="s">
        <v>924</v>
      </c>
      <c r="K796" s="11" t="s">
        <v>37</v>
      </c>
      <c r="L796" s="11" t="s">
        <v>36</v>
      </c>
      <c r="O796" s="14">
        <f t="shared" si="39"/>
        <v>0</v>
      </c>
      <c r="Q796" s="13">
        <f t="shared" si="38"/>
        <v>3676.2099999999991</v>
      </c>
      <c r="S796" s="13">
        <f t="shared" si="37"/>
        <v>13784.689999999999</v>
      </c>
    </row>
    <row r="797" spans="2:19" ht="12.75" customHeight="1">
      <c r="B797" s="11" t="s">
        <v>925</v>
      </c>
      <c r="C797" s="15" t="s">
        <v>39</v>
      </c>
      <c r="D797" s="12" t="s">
        <v>40</v>
      </c>
      <c r="E797" s="13">
        <v>101297.54</v>
      </c>
      <c r="F797" s="13">
        <v>5360.23</v>
      </c>
      <c r="G797" s="13">
        <v>3063.5</v>
      </c>
      <c r="H797" s="13"/>
      <c r="I797" s="13">
        <v>8423.73</v>
      </c>
      <c r="J797" s="11" t="s">
        <v>925</v>
      </c>
      <c r="K797" s="11" t="s">
        <v>40</v>
      </c>
      <c r="L797" s="11" t="s">
        <v>39</v>
      </c>
      <c r="O797" s="14">
        <f t="shared" si="39"/>
        <v>0</v>
      </c>
      <c r="Q797" s="13">
        <f t="shared" si="38"/>
        <v>3063.5</v>
      </c>
      <c r="S797" s="13">
        <f t="shared" si="37"/>
        <v>11487.23</v>
      </c>
    </row>
    <row r="798" spans="2:19" ht="12.75" customHeight="1">
      <c r="B798" s="11" t="s">
        <v>926</v>
      </c>
      <c r="C798" s="15" t="s">
        <v>33</v>
      </c>
      <c r="D798" s="12" t="s">
        <v>34</v>
      </c>
      <c r="E798" s="13">
        <v>12075.61</v>
      </c>
      <c r="F798" s="13">
        <v>1005.66</v>
      </c>
      <c r="G798" s="13">
        <v>365.03000000000009</v>
      </c>
      <c r="H798" s="13"/>
      <c r="I798" s="13">
        <v>1370.69</v>
      </c>
      <c r="J798" s="11" t="s">
        <v>926</v>
      </c>
      <c r="K798" s="11" t="s">
        <v>34</v>
      </c>
      <c r="L798" s="11" t="s">
        <v>33</v>
      </c>
      <c r="O798" s="14">
        <f t="shared" si="39"/>
        <v>0</v>
      </c>
      <c r="Q798" s="13">
        <f t="shared" si="38"/>
        <v>365.03000000000009</v>
      </c>
      <c r="S798" s="13">
        <f t="shared" si="37"/>
        <v>1735.7200000000003</v>
      </c>
    </row>
    <row r="799" spans="2:19" ht="12.75" customHeight="1">
      <c r="B799" s="11" t="s">
        <v>927</v>
      </c>
      <c r="C799" s="15" t="s">
        <v>751</v>
      </c>
      <c r="D799" s="12" t="s">
        <v>164</v>
      </c>
      <c r="E799" s="13">
        <v>10863.18</v>
      </c>
      <c r="F799" s="13">
        <v>909.05</v>
      </c>
      <c r="G799" s="13">
        <v>328.44000000000005</v>
      </c>
      <c r="H799" s="13"/>
      <c r="I799" s="13">
        <v>1237.49</v>
      </c>
      <c r="J799" s="11" t="s">
        <v>927</v>
      </c>
      <c r="K799" s="11" t="s">
        <v>164</v>
      </c>
      <c r="L799" s="11" t="s">
        <v>751</v>
      </c>
      <c r="O799" s="14">
        <f t="shared" si="39"/>
        <v>0</v>
      </c>
      <c r="Q799" s="13">
        <f t="shared" si="38"/>
        <v>328.44000000000005</v>
      </c>
      <c r="S799" s="13">
        <f t="shared" si="37"/>
        <v>1565.93</v>
      </c>
    </row>
    <row r="800" spans="2:19" ht="12.75" customHeight="1">
      <c r="B800" s="11" t="s">
        <v>928</v>
      </c>
      <c r="C800" s="17"/>
      <c r="D800" s="12" t="s">
        <v>40</v>
      </c>
      <c r="E800" s="13">
        <v>248501.33</v>
      </c>
      <c r="F800" s="13"/>
      <c r="G800" s="13">
        <v>9104.9500000000007</v>
      </c>
      <c r="H800" s="13"/>
      <c r="I800" s="13">
        <v>9104.9500000000007</v>
      </c>
      <c r="J800" s="11" t="s">
        <v>928</v>
      </c>
      <c r="K800" s="11" t="s">
        <v>40</v>
      </c>
      <c r="L800" s="11" t="s">
        <v>929</v>
      </c>
      <c r="O800" s="14">
        <f t="shared" si="39"/>
        <v>0</v>
      </c>
      <c r="Q800" s="13">
        <f t="shared" si="38"/>
        <v>9104.9500000000007</v>
      </c>
      <c r="S800" s="13">
        <f t="shared" si="37"/>
        <v>18209.900000000001</v>
      </c>
    </row>
    <row r="801" spans="2:19" ht="12.75" customHeight="1">
      <c r="B801" s="11" t="s">
        <v>930</v>
      </c>
      <c r="C801" s="15" t="s">
        <v>36</v>
      </c>
      <c r="D801" s="12" t="s">
        <v>37</v>
      </c>
      <c r="E801" s="13">
        <v>55658.62</v>
      </c>
      <c r="F801" s="13">
        <v>4007.65</v>
      </c>
      <c r="G801" s="13">
        <v>1682.3899999999999</v>
      </c>
      <c r="H801" s="13"/>
      <c r="I801" s="13">
        <v>5690.04</v>
      </c>
      <c r="J801" s="11" t="s">
        <v>930</v>
      </c>
      <c r="K801" s="11" t="s">
        <v>37</v>
      </c>
      <c r="L801" s="11" t="s">
        <v>36</v>
      </c>
      <c r="O801" s="14">
        <f t="shared" si="39"/>
        <v>0</v>
      </c>
      <c r="Q801" s="13">
        <f t="shared" si="38"/>
        <v>1682.3899999999999</v>
      </c>
      <c r="S801" s="13">
        <f t="shared" si="37"/>
        <v>7372.43</v>
      </c>
    </row>
    <row r="802" spans="2:19" ht="12.75" customHeight="1">
      <c r="B802" s="11" t="s">
        <v>931</v>
      </c>
      <c r="C802" s="15" t="s">
        <v>39</v>
      </c>
      <c r="D802" s="12" t="s">
        <v>40</v>
      </c>
      <c r="E802" s="13">
        <v>23726.98</v>
      </c>
      <c r="F802" s="13">
        <v>1708.43</v>
      </c>
      <c r="G802" s="13">
        <v>717.16000000000008</v>
      </c>
      <c r="H802" s="13"/>
      <c r="I802" s="13">
        <v>2425.59</v>
      </c>
      <c r="J802" s="11" t="s">
        <v>931</v>
      </c>
      <c r="K802" s="11" t="s">
        <v>40</v>
      </c>
      <c r="L802" s="11" t="s">
        <v>39</v>
      </c>
      <c r="O802" s="14">
        <f t="shared" si="39"/>
        <v>0</v>
      </c>
      <c r="Q802" s="13">
        <f t="shared" si="38"/>
        <v>717.16000000000008</v>
      </c>
      <c r="S802" s="13">
        <f t="shared" si="37"/>
        <v>3142.75</v>
      </c>
    </row>
    <row r="803" spans="2:19" ht="12.75" customHeight="1">
      <c r="B803" s="11" t="s">
        <v>932</v>
      </c>
      <c r="C803" s="15" t="s">
        <v>234</v>
      </c>
      <c r="D803" s="12" t="s">
        <v>43</v>
      </c>
      <c r="E803" s="13">
        <v>238082.88</v>
      </c>
      <c r="F803" s="13">
        <v>17143</v>
      </c>
      <c r="G803" s="13">
        <v>7196.7000000000007</v>
      </c>
      <c r="H803" s="13"/>
      <c r="I803" s="13">
        <v>24339.7</v>
      </c>
      <c r="J803" s="11" t="s">
        <v>932</v>
      </c>
      <c r="K803" s="11" t="s">
        <v>43</v>
      </c>
      <c r="L803" s="11" t="s">
        <v>234</v>
      </c>
      <c r="O803" s="14">
        <f t="shared" si="39"/>
        <v>0</v>
      </c>
      <c r="Q803" s="13">
        <f t="shared" si="38"/>
        <v>7196.7000000000007</v>
      </c>
      <c r="S803" s="13">
        <f t="shared" si="37"/>
        <v>31536.400000000001</v>
      </c>
    </row>
    <row r="804" spans="2:19" ht="12.75" customHeight="1">
      <c r="B804" s="11" t="s">
        <v>933</v>
      </c>
      <c r="C804" s="15" t="s">
        <v>934</v>
      </c>
      <c r="D804" s="12" t="s">
        <v>164</v>
      </c>
      <c r="E804" s="13">
        <v>8121.3</v>
      </c>
      <c r="F804" s="13">
        <v>657.58</v>
      </c>
      <c r="G804" s="13">
        <v>245.39</v>
      </c>
      <c r="H804" s="13"/>
      <c r="I804" s="13">
        <v>902.97</v>
      </c>
      <c r="J804" s="11" t="s">
        <v>933</v>
      </c>
      <c r="K804" s="11" t="s">
        <v>164</v>
      </c>
      <c r="L804" s="11" t="s">
        <v>934</v>
      </c>
      <c r="O804" s="14">
        <f t="shared" si="39"/>
        <v>0</v>
      </c>
      <c r="Q804" s="13">
        <f t="shared" si="38"/>
        <v>245.39</v>
      </c>
      <c r="S804" s="13">
        <f t="shared" si="37"/>
        <v>1148.3600000000001</v>
      </c>
    </row>
    <row r="805" spans="2:19" ht="12.75" customHeight="1">
      <c r="B805" s="11" t="s">
        <v>935</v>
      </c>
      <c r="C805" s="15" t="s">
        <v>33</v>
      </c>
      <c r="D805" s="12" t="s">
        <v>34</v>
      </c>
      <c r="E805" s="13">
        <v>5864.61</v>
      </c>
      <c r="F805" s="13">
        <v>480.07</v>
      </c>
      <c r="G805" s="13">
        <v>177.27000000000004</v>
      </c>
      <c r="H805" s="13"/>
      <c r="I805" s="13">
        <v>657.34</v>
      </c>
      <c r="J805" s="11" t="s">
        <v>935</v>
      </c>
      <c r="K805" s="11" t="s">
        <v>34</v>
      </c>
      <c r="L805" s="11" t="s">
        <v>33</v>
      </c>
      <c r="O805" s="14">
        <f t="shared" si="39"/>
        <v>0</v>
      </c>
      <c r="Q805" s="13">
        <f t="shared" si="38"/>
        <v>177.27000000000004</v>
      </c>
      <c r="S805" s="13">
        <f t="shared" si="37"/>
        <v>834.61000000000013</v>
      </c>
    </row>
    <row r="806" spans="2:19" ht="12.75" customHeight="1">
      <c r="B806" s="11" t="s">
        <v>936</v>
      </c>
      <c r="C806" s="15" t="s">
        <v>937</v>
      </c>
      <c r="D806" s="12" t="s">
        <v>164</v>
      </c>
      <c r="E806" s="13">
        <v>8122.01</v>
      </c>
      <c r="F806" s="13">
        <v>642.85</v>
      </c>
      <c r="G806" s="13">
        <v>245.57999999999993</v>
      </c>
      <c r="H806" s="13"/>
      <c r="I806" s="13">
        <v>888.43</v>
      </c>
      <c r="J806" s="11" t="s">
        <v>936</v>
      </c>
      <c r="K806" s="11" t="s">
        <v>164</v>
      </c>
      <c r="L806" s="11" t="s">
        <v>937</v>
      </c>
      <c r="O806" s="14">
        <f t="shared" si="39"/>
        <v>0</v>
      </c>
      <c r="Q806" s="13">
        <f t="shared" si="38"/>
        <v>245.57999999999993</v>
      </c>
      <c r="S806" s="13">
        <f t="shared" si="37"/>
        <v>1134.0099999999998</v>
      </c>
    </row>
    <row r="807" spans="2:19" ht="12.75" customHeight="1">
      <c r="B807" s="11" t="s">
        <v>938</v>
      </c>
      <c r="C807" s="15" t="s">
        <v>36</v>
      </c>
      <c r="D807" s="12" t="s">
        <v>37</v>
      </c>
      <c r="E807" s="13">
        <v>8842.98</v>
      </c>
      <c r="F807" s="13">
        <v>658.61</v>
      </c>
      <c r="G807" s="13">
        <v>267.16999999999996</v>
      </c>
      <c r="H807" s="13"/>
      <c r="I807" s="13">
        <v>925.78</v>
      </c>
      <c r="J807" s="11" t="s">
        <v>938</v>
      </c>
      <c r="K807" s="11" t="s">
        <v>37</v>
      </c>
      <c r="L807" s="11" t="s">
        <v>36</v>
      </c>
      <c r="O807" s="14">
        <f t="shared" si="39"/>
        <v>0</v>
      </c>
      <c r="Q807" s="13">
        <f t="shared" si="38"/>
        <v>267.16999999999996</v>
      </c>
      <c r="S807" s="13">
        <f t="shared" si="37"/>
        <v>1192.9499999999998</v>
      </c>
    </row>
    <row r="808" spans="2:19" ht="12.75" customHeight="1">
      <c r="B808" s="11" t="s">
        <v>939</v>
      </c>
      <c r="C808" s="17"/>
      <c r="D808" s="12" t="s">
        <v>164</v>
      </c>
      <c r="E808" s="13">
        <v>8033.93</v>
      </c>
      <c r="F808" s="13"/>
      <c r="G808" s="13">
        <v>672.39</v>
      </c>
      <c r="H808" s="13"/>
      <c r="I808" s="13">
        <v>672.39</v>
      </c>
      <c r="J808" s="11" t="s">
        <v>939</v>
      </c>
      <c r="K808" s="11" t="s">
        <v>164</v>
      </c>
      <c r="L808" s="11" t="s">
        <v>940</v>
      </c>
      <c r="O808" s="14">
        <f t="shared" si="39"/>
        <v>0</v>
      </c>
      <c r="Q808" s="13">
        <f t="shared" si="38"/>
        <v>672.39</v>
      </c>
      <c r="S808" s="13">
        <f t="shared" si="37"/>
        <v>1344.78</v>
      </c>
    </row>
    <row r="809" spans="2:19" ht="12.75" customHeight="1">
      <c r="B809" s="11" t="s">
        <v>941</v>
      </c>
      <c r="C809" s="15" t="s">
        <v>33</v>
      </c>
      <c r="D809" s="12" t="s">
        <v>34</v>
      </c>
      <c r="E809" s="13">
        <v>20271.54</v>
      </c>
      <c r="F809" s="13">
        <v>1614.26</v>
      </c>
      <c r="G809" s="13">
        <v>612.75000000000023</v>
      </c>
      <c r="H809" s="13"/>
      <c r="I809" s="13">
        <v>2227.0100000000002</v>
      </c>
      <c r="J809" s="11" t="s">
        <v>941</v>
      </c>
      <c r="K809" s="11" t="s">
        <v>34</v>
      </c>
      <c r="L809" s="11" t="s">
        <v>33</v>
      </c>
      <c r="O809" s="14">
        <f t="shared" si="39"/>
        <v>0</v>
      </c>
      <c r="Q809" s="13">
        <f t="shared" si="38"/>
        <v>612.75000000000023</v>
      </c>
      <c r="S809" s="13">
        <f t="shared" si="37"/>
        <v>2839.76</v>
      </c>
    </row>
    <row r="810" spans="2:19" ht="12.75" customHeight="1">
      <c r="B810" s="11" t="s">
        <v>942</v>
      </c>
      <c r="C810" s="15" t="s">
        <v>33</v>
      </c>
      <c r="D810" s="12" t="s">
        <v>34</v>
      </c>
      <c r="E810" s="13">
        <v>5876.12</v>
      </c>
      <c r="F810" s="13">
        <v>465.44</v>
      </c>
      <c r="G810" s="13">
        <v>177.65000000000003</v>
      </c>
      <c r="H810" s="13"/>
      <c r="I810" s="13">
        <v>643.09</v>
      </c>
      <c r="J810" s="11" t="s">
        <v>942</v>
      </c>
      <c r="K810" s="11" t="s">
        <v>34</v>
      </c>
      <c r="L810" s="11" t="s">
        <v>33</v>
      </c>
      <c r="O810" s="14">
        <f t="shared" si="39"/>
        <v>0</v>
      </c>
      <c r="Q810" s="13">
        <f t="shared" si="38"/>
        <v>177.65000000000003</v>
      </c>
      <c r="S810" s="13">
        <f t="shared" si="37"/>
        <v>820.74</v>
      </c>
    </row>
    <row r="811" spans="2:19" ht="12.75" customHeight="1">
      <c r="B811" s="11" t="s">
        <v>943</v>
      </c>
      <c r="C811" s="15" t="s">
        <v>33</v>
      </c>
      <c r="D811" s="12" t="s">
        <v>34</v>
      </c>
      <c r="E811" s="13">
        <v>6171.1</v>
      </c>
      <c r="F811" s="13">
        <v>488.83</v>
      </c>
      <c r="G811" s="13">
        <v>186.59999999999997</v>
      </c>
      <c r="H811" s="13"/>
      <c r="I811" s="13">
        <v>675.43</v>
      </c>
      <c r="J811" s="11" t="s">
        <v>943</v>
      </c>
      <c r="K811" s="11" t="s">
        <v>34</v>
      </c>
      <c r="L811" s="11" t="s">
        <v>33</v>
      </c>
      <c r="O811" s="14">
        <f t="shared" si="39"/>
        <v>0</v>
      </c>
      <c r="Q811" s="13">
        <f t="shared" si="38"/>
        <v>186.59999999999997</v>
      </c>
      <c r="S811" s="13">
        <f t="shared" si="37"/>
        <v>862.03</v>
      </c>
    </row>
    <row r="812" spans="2:19" ht="12.75" customHeight="1">
      <c r="B812" s="11" t="s">
        <v>944</v>
      </c>
      <c r="C812" s="17"/>
      <c r="D812" s="12" t="s">
        <v>43</v>
      </c>
      <c r="E812" s="13">
        <v>115387.04</v>
      </c>
      <c r="F812" s="13"/>
      <c r="G812" s="13">
        <v>11859.78</v>
      </c>
      <c r="H812" s="13"/>
      <c r="I812" s="13">
        <v>11859.78</v>
      </c>
      <c r="J812" s="11" t="s">
        <v>944</v>
      </c>
      <c r="K812" s="11" t="s">
        <v>43</v>
      </c>
      <c r="L812" s="11" t="s">
        <v>42</v>
      </c>
      <c r="O812" s="14">
        <f t="shared" si="39"/>
        <v>0</v>
      </c>
      <c r="Q812" s="13">
        <f t="shared" si="38"/>
        <v>11859.78</v>
      </c>
      <c r="S812" s="13">
        <f t="shared" si="37"/>
        <v>23719.56</v>
      </c>
    </row>
    <row r="813" spans="2:19" ht="12.75" customHeight="1">
      <c r="B813" s="11" t="s">
        <v>945</v>
      </c>
      <c r="C813" s="15" t="s">
        <v>66</v>
      </c>
      <c r="D813" s="12" t="s">
        <v>34</v>
      </c>
      <c r="E813" s="13">
        <v>9169.74</v>
      </c>
      <c r="F813" s="13">
        <v>726.37</v>
      </c>
      <c r="G813" s="13">
        <v>277.25</v>
      </c>
      <c r="H813" s="13"/>
      <c r="I813" s="13">
        <v>1003.62</v>
      </c>
      <c r="J813" s="11" t="s">
        <v>945</v>
      </c>
      <c r="K813" s="11" t="s">
        <v>34</v>
      </c>
      <c r="L813" s="11" t="s">
        <v>66</v>
      </c>
      <c r="O813" s="14">
        <f t="shared" si="39"/>
        <v>0</v>
      </c>
      <c r="Q813" s="13">
        <f t="shared" si="38"/>
        <v>277.25</v>
      </c>
      <c r="S813" s="13">
        <f t="shared" si="37"/>
        <v>1280.8699999999999</v>
      </c>
    </row>
    <row r="814" spans="2:19" ht="12.75" customHeight="1">
      <c r="B814" s="11" t="s">
        <v>946</v>
      </c>
      <c r="C814" s="17"/>
      <c r="D814" s="12" t="s">
        <v>34</v>
      </c>
      <c r="E814" s="13">
        <v>6461.78</v>
      </c>
      <c r="F814" s="13"/>
      <c r="G814" s="13">
        <v>676.94</v>
      </c>
      <c r="H814" s="13"/>
      <c r="I814" s="13">
        <v>676.94</v>
      </c>
      <c r="J814" s="11" t="s">
        <v>946</v>
      </c>
      <c r="K814" s="11" t="s">
        <v>34</v>
      </c>
      <c r="L814" s="11" t="s">
        <v>33</v>
      </c>
      <c r="O814" s="14">
        <f t="shared" si="39"/>
        <v>0</v>
      </c>
      <c r="Q814" s="13">
        <f t="shared" si="38"/>
        <v>676.94</v>
      </c>
      <c r="S814" s="13">
        <f t="shared" si="37"/>
        <v>1353.88</v>
      </c>
    </row>
    <row r="815" spans="2:19" ht="12.75" customHeight="1">
      <c r="B815" s="11" t="s">
        <v>947</v>
      </c>
      <c r="C815" s="17"/>
      <c r="D815" s="12" t="s">
        <v>164</v>
      </c>
      <c r="E815" s="13">
        <v>12461.69</v>
      </c>
      <c r="F815" s="13"/>
      <c r="G815" s="13">
        <v>1311.72</v>
      </c>
      <c r="H815" s="13"/>
      <c r="I815" s="13">
        <v>1311.72</v>
      </c>
      <c r="J815" s="11" t="s">
        <v>947</v>
      </c>
      <c r="K815" s="11" t="s">
        <v>164</v>
      </c>
      <c r="L815" s="11" t="s">
        <v>940</v>
      </c>
      <c r="O815" s="14">
        <f t="shared" si="39"/>
        <v>0</v>
      </c>
      <c r="Q815" s="13">
        <f t="shared" si="38"/>
        <v>1311.72</v>
      </c>
      <c r="S815" s="13">
        <f t="shared" si="37"/>
        <v>2623.44</v>
      </c>
    </row>
    <row r="816" spans="2:19" ht="12.75" customHeight="1">
      <c r="B816" s="11" t="s">
        <v>948</v>
      </c>
      <c r="C816" s="15" t="s">
        <v>33</v>
      </c>
      <c r="D816" s="12" t="s">
        <v>34</v>
      </c>
      <c r="E816" s="13">
        <v>6695.94</v>
      </c>
      <c r="F816" s="13">
        <v>490.97</v>
      </c>
      <c r="G816" s="13">
        <v>202.36</v>
      </c>
      <c r="H816" s="13"/>
      <c r="I816" s="13">
        <v>693.33</v>
      </c>
      <c r="J816" s="11" t="s">
        <v>948</v>
      </c>
      <c r="K816" s="11" t="s">
        <v>34</v>
      </c>
      <c r="L816" s="11" t="s">
        <v>33</v>
      </c>
      <c r="O816" s="14">
        <f t="shared" si="39"/>
        <v>0</v>
      </c>
      <c r="Q816" s="13">
        <f t="shared" si="38"/>
        <v>202.36</v>
      </c>
      <c r="S816" s="13">
        <f t="shared" si="37"/>
        <v>895.69</v>
      </c>
    </row>
    <row r="817" spans="2:19" ht="12.75" customHeight="1">
      <c r="B817" s="11" t="s">
        <v>949</v>
      </c>
      <c r="C817" s="15" t="s">
        <v>571</v>
      </c>
      <c r="D817" s="12" t="s">
        <v>34</v>
      </c>
      <c r="E817" s="13">
        <v>45114.28</v>
      </c>
      <c r="F817" s="13">
        <v>3270.1</v>
      </c>
      <c r="G817" s="13">
        <v>1364.15</v>
      </c>
      <c r="H817" s="13"/>
      <c r="I817" s="13">
        <v>4634.25</v>
      </c>
      <c r="J817" s="11" t="s">
        <v>949</v>
      </c>
      <c r="K817" s="11" t="s">
        <v>34</v>
      </c>
      <c r="L817" s="11" t="s">
        <v>571</v>
      </c>
      <c r="O817" s="14">
        <f t="shared" si="39"/>
        <v>0</v>
      </c>
      <c r="Q817" s="13">
        <f t="shared" si="38"/>
        <v>1364.15</v>
      </c>
      <c r="S817" s="13">
        <f t="shared" si="37"/>
        <v>5998.4</v>
      </c>
    </row>
    <row r="818" spans="2:19" ht="12.75" customHeight="1">
      <c r="B818" s="11" t="s">
        <v>950</v>
      </c>
      <c r="C818" s="15" t="s">
        <v>36</v>
      </c>
      <c r="D818" s="12" t="s">
        <v>37</v>
      </c>
      <c r="E818" s="13">
        <v>24973.19</v>
      </c>
      <c r="F818" s="13">
        <v>1810.16</v>
      </c>
      <c r="G818" s="13">
        <v>755.1099999999999</v>
      </c>
      <c r="H818" s="13"/>
      <c r="I818" s="13">
        <v>2565.27</v>
      </c>
      <c r="J818" s="11" t="s">
        <v>950</v>
      </c>
      <c r="K818" s="11" t="s">
        <v>37</v>
      </c>
      <c r="L818" s="11" t="s">
        <v>36</v>
      </c>
      <c r="O818" s="14">
        <f t="shared" si="39"/>
        <v>0</v>
      </c>
      <c r="Q818" s="13">
        <f t="shared" si="38"/>
        <v>755.1099999999999</v>
      </c>
      <c r="S818" s="13">
        <f t="shared" si="37"/>
        <v>3320.38</v>
      </c>
    </row>
    <row r="819" spans="2:19" ht="12.75" customHeight="1">
      <c r="B819" s="11" t="s">
        <v>951</v>
      </c>
      <c r="C819" s="15" t="s">
        <v>103</v>
      </c>
      <c r="D819" s="12" t="s">
        <v>34</v>
      </c>
      <c r="E819" s="13">
        <v>9970.4500000000007</v>
      </c>
      <c r="F819" s="13">
        <v>730.19</v>
      </c>
      <c r="G819" s="13">
        <v>301.3599999999999</v>
      </c>
      <c r="H819" s="13"/>
      <c r="I819" s="13">
        <v>1031.55</v>
      </c>
      <c r="J819" s="11" t="s">
        <v>951</v>
      </c>
      <c r="K819" s="11" t="s">
        <v>34</v>
      </c>
      <c r="L819" s="11" t="s">
        <v>103</v>
      </c>
      <c r="O819" s="14">
        <f t="shared" si="39"/>
        <v>0</v>
      </c>
      <c r="Q819" s="13">
        <f t="shared" si="38"/>
        <v>301.3599999999999</v>
      </c>
      <c r="S819" s="13">
        <f t="shared" si="37"/>
        <v>1332.9099999999999</v>
      </c>
    </row>
    <row r="820" spans="2:19" ht="12.75" customHeight="1">
      <c r="B820" s="11" t="s">
        <v>952</v>
      </c>
      <c r="C820" s="15" t="s">
        <v>33</v>
      </c>
      <c r="D820" s="12" t="s">
        <v>34</v>
      </c>
      <c r="E820" s="13">
        <v>9977.4599999999991</v>
      </c>
      <c r="F820" s="13">
        <v>584.29</v>
      </c>
      <c r="G820" s="13">
        <v>301.44000000000005</v>
      </c>
      <c r="H820" s="13"/>
      <c r="I820" s="13">
        <v>885.73</v>
      </c>
      <c r="J820" s="11" t="s">
        <v>952</v>
      </c>
      <c r="K820" s="11" t="s">
        <v>34</v>
      </c>
      <c r="L820" s="11" t="s">
        <v>33</v>
      </c>
      <c r="O820" s="14">
        <f t="shared" si="39"/>
        <v>0</v>
      </c>
      <c r="Q820" s="13">
        <f t="shared" si="38"/>
        <v>301.44000000000005</v>
      </c>
      <c r="S820" s="13">
        <f t="shared" si="37"/>
        <v>1187.17</v>
      </c>
    </row>
    <row r="821" spans="2:19" ht="12.75" customHeight="1">
      <c r="B821" s="11" t="s">
        <v>953</v>
      </c>
      <c r="C821" s="17"/>
      <c r="D821" s="12" t="s">
        <v>37</v>
      </c>
      <c r="E821" s="13">
        <v>5283.29</v>
      </c>
      <c r="F821" s="13"/>
      <c r="G821" s="13">
        <v>519.72</v>
      </c>
      <c r="H821" s="13"/>
      <c r="I821" s="13">
        <v>519.72</v>
      </c>
      <c r="J821" s="11" t="s">
        <v>953</v>
      </c>
      <c r="K821" s="11" t="s">
        <v>37</v>
      </c>
      <c r="L821" s="11" t="s">
        <v>36</v>
      </c>
      <c r="O821" s="14">
        <f t="shared" si="39"/>
        <v>0</v>
      </c>
      <c r="Q821" s="13">
        <f t="shared" si="38"/>
        <v>519.72</v>
      </c>
      <c r="S821" s="13">
        <f t="shared" si="37"/>
        <v>1039.44</v>
      </c>
    </row>
    <row r="822" spans="2:19" ht="12.75" customHeight="1">
      <c r="B822" s="11" t="s">
        <v>954</v>
      </c>
      <c r="C822" s="15" t="s">
        <v>760</v>
      </c>
      <c r="D822" s="12" t="s">
        <v>164</v>
      </c>
      <c r="E822" s="13">
        <v>6739.24</v>
      </c>
      <c r="F822" s="13">
        <v>453.95</v>
      </c>
      <c r="G822" s="13">
        <v>203.65000000000003</v>
      </c>
      <c r="H822" s="13"/>
      <c r="I822" s="13">
        <v>657.6</v>
      </c>
      <c r="J822" s="11" t="s">
        <v>954</v>
      </c>
      <c r="K822" s="11" t="s">
        <v>164</v>
      </c>
      <c r="L822" s="11" t="s">
        <v>760</v>
      </c>
      <c r="O822" s="14">
        <f t="shared" si="39"/>
        <v>0</v>
      </c>
      <c r="Q822" s="13">
        <f t="shared" si="38"/>
        <v>203.65000000000003</v>
      </c>
      <c r="S822" s="13">
        <f t="shared" si="37"/>
        <v>861.25</v>
      </c>
    </row>
    <row r="823" spans="2:19" ht="12.75" customHeight="1">
      <c r="B823" s="11" t="s">
        <v>955</v>
      </c>
      <c r="C823" s="15" t="s">
        <v>956</v>
      </c>
      <c r="D823" s="12" t="s">
        <v>34</v>
      </c>
      <c r="E823" s="13">
        <v>17351.98</v>
      </c>
      <c r="F823" s="13">
        <v>1258.06</v>
      </c>
      <c r="G823" s="13">
        <v>524.66000000000008</v>
      </c>
      <c r="H823" s="13"/>
      <c r="I823" s="13">
        <v>1782.72</v>
      </c>
      <c r="J823" s="11" t="s">
        <v>955</v>
      </c>
      <c r="K823" s="11" t="s">
        <v>34</v>
      </c>
      <c r="L823" s="11" t="s">
        <v>956</v>
      </c>
      <c r="O823" s="14">
        <f t="shared" si="39"/>
        <v>0</v>
      </c>
      <c r="Q823" s="13">
        <f t="shared" si="38"/>
        <v>524.66000000000008</v>
      </c>
      <c r="S823" s="13">
        <f t="shared" si="37"/>
        <v>2307.38</v>
      </c>
    </row>
    <row r="824" spans="2:19" ht="12.75" customHeight="1">
      <c r="B824" s="11" t="s">
        <v>957</v>
      </c>
      <c r="C824" s="15" t="s">
        <v>33</v>
      </c>
      <c r="D824" s="12" t="s">
        <v>34</v>
      </c>
      <c r="E824" s="13">
        <v>139945.79</v>
      </c>
      <c r="F824" s="13">
        <v>7673.62</v>
      </c>
      <c r="G824" s="13">
        <v>4230.2</v>
      </c>
      <c r="H824" s="13"/>
      <c r="I824" s="13">
        <v>11903.82</v>
      </c>
      <c r="J824" s="11" t="s">
        <v>957</v>
      </c>
      <c r="K824" s="11" t="s">
        <v>34</v>
      </c>
      <c r="L824" s="11" t="s">
        <v>33</v>
      </c>
      <c r="O824" s="14">
        <f t="shared" si="39"/>
        <v>0</v>
      </c>
      <c r="Q824" s="13">
        <f t="shared" si="38"/>
        <v>4230.2</v>
      </c>
      <c r="S824" s="13">
        <f t="shared" si="37"/>
        <v>16134.02</v>
      </c>
    </row>
    <row r="825" spans="2:19" ht="12.75" customHeight="1">
      <c r="B825" s="11" t="s">
        <v>958</v>
      </c>
      <c r="C825" s="15" t="s">
        <v>940</v>
      </c>
      <c r="D825" s="12" t="s">
        <v>164</v>
      </c>
      <c r="E825" s="13">
        <v>30456.75</v>
      </c>
      <c r="F825" s="13">
        <v>1874.73</v>
      </c>
      <c r="G825" s="13">
        <v>920.71</v>
      </c>
      <c r="H825" s="13"/>
      <c r="I825" s="13">
        <v>2795.44</v>
      </c>
      <c r="J825" s="11" t="s">
        <v>958</v>
      </c>
      <c r="K825" s="11" t="s">
        <v>164</v>
      </c>
      <c r="L825" s="11" t="s">
        <v>940</v>
      </c>
      <c r="O825" s="14">
        <f t="shared" si="39"/>
        <v>0</v>
      </c>
      <c r="Q825" s="13">
        <f t="shared" si="38"/>
        <v>920.71</v>
      </c>
      <c r="S825" s="13">
        <f t="shared" si="37"/>
        <v>3716.15</v>
      </c>
    </row>
    <row r="826" spans="2:19" ht="12.75" customHeight="1">
      <c r="B826" s="11" t="s">
        <v>959</v>
      </c>
      <c r="C826" s="16" t="s">
        <v>66</v>
      </c>
      <c r="D826" s="12" t="s">
        <v>34</v>
      </c>
      <c r="E826" s="13">
        <v>247105.04</v>
      </c>
      <c r="F826" s="13"/>
      <c r="G826" s="13">
        <v>14813.19</v>
      </c>
      <c r="H826" s="13"/>
      <c r="I826" s="13">
        <v>14813.19</v>
      </c>
      <c r="J826" s="11" t="s">
        <v>959</v>
      </c>
      <c r="K826" s="11" t="s">
        <v>34</v>
      </c>
      <c r="L826" s="11" t="s">
        <v>66</v>
      </c>
      <c r="O826" s="14">
        <f t="shared" si="39"/>
        <v>0</v>
      </c>
      <c r="Q826" s="13">
        <f t="shared" si="38"/>
        <v>14813.19</v>
      </c>
      <c r="S826" s="13">
        <f t="shared" si="37"/>
        <v>29626.38</v>
      </c>
    </row>
    <row r="827" spans="2:19" ht="12.75" customHeight="1">
      <c r="B827" s="11" t="s">
        <v>960</v>
      </c>
      <c r="C827" s="16" t="s">
        <v>105</v>
      </c>
      <c r="D827" s="12" t="s">
        <v>37</v>
      </c>
      <c r="E827" s="13">
        <v>139995.79999999999</v>
      </c>
      <c r="F827" s="13"/>
      <c r="G827" s="13">
        <v>8392.2999999999993</v>
      </c>
      <c r="H827" s="13"/>
      <c r="I827" s="13">
        <v>8392.2999999999993</v>
      </c>
      <c r="J827" s="11" t="s">
        <v>960</v>
      </c>
      <c r="K827" s="11" t="s">
        <v>37</v>
      </c>
      <c r="L827" s="11" t="s">
        <v>105</v>
      </c>
      <c r="O827" s="14">
        <f t="shared" si="39"/>
        <v>0</v>
      </c>
      <c r="Q827" s="13">
        <f t="shared" si="38"/>
        <v>8392.2999999999993</v>
      </c>
      <c r="S827" s="13">
        <f t="shared" si="37"/>
        <v>16784.599999999999</v>
      </c>
    </row>
    <row r="828" spans="2:19" ht="12.75" customHeight="1">
      <c r="B828" s="11" t="s">
        <v>961</v>
      </c>
      <c r="C828" s="16" t="s">
        <v>234</v>
      </c>
      <c r="D828" s="12" t="s">
        <v>43</v>
      </c>
      <c r="E828" s="13">
        <v>378712.04</v>
      </c>
      <c r="F828" s="13"/>
      <c r="G828" s="13">
        <v>22702.66</v>
      </c>
      <c r="H828" s="13"/>
      <c r="I828" s="13">
        <v>22702.66</v>
      </c>
      <c r="J828" s="11" t="s">
        <v>961</v>
      </c>
      <c r="K828" s="11" t="s">
        <v>43</v>
      </c>
      <c r="L828" s="11" t="s">
        <v>234</v>
      </c>
      <c r="O828" s="14">
        <f t="shared" si="39"/>
        <v>0</v>
      </c>
      <c r="Q828" s="13">
        <f t="shared" si="38"/>
        <v>22702.66</v>
      </c>
      <c r="S828" s="13">
        <f t="shared" si="37"/>
        <v>45405.32</v>
      </c>
    </row>
    <row r="829" spans="2:19" ht="12.75" customHeight="1">
      <c r="B829" s="11" t="s">
        <v>962</v>
      </c>
      <c r="C829" s="16" t="s">
        <v>39</v>
      </c>
      <c r="D829" s="12" t="s">
        <v>40</v>
      </c>
      <c r="E829" s="13">
        <v>82399.13</v>
      </c>
      <c r="F829" s="13"/>
      <c r="G829" s="13">
        <v>8153.32</v>
      </c>
      <c r="H829" s="13"/>
      <c r="I829" s="13">
        <v>8153.32</v>
      </c>
      <c r="J829" s="11" t="s">
        <v>962</v>
      </c>
      <c r="K829" s="11" t="s">
        <v>40</v>
      </c>
      <c r="L829" s="11" t="s">
        <v>39</v>
      </c>
      <c r="O829" s="14">
        <f t="shared" si="39"/>
        <v>0</v>
      </c>
      <c r="Q829" s="13">
        <f t="shared" si="38"/>
        <v>8153.32</v>
      </c>
      <c r="S829" s="13">
        <f t="shared" si="37"/>
        <v>16306.64</v>
      </c>
    </row>
    <row r="830" spans="2:19" ht="12.75" customHeight="1">
      <c r="B830" s="11" t="s">
        <v>963</v>
      </c>
      <c r="C830" s="15" t="s">
        <v>39</v>
      </c>
      <c r="D830" s="12" t="s">
        <v>40</v>
      </c>
      <c r="E830" s="13">
        <v>315681.24</v>
      </c>
      <c r="F830" s="13">
        <v>19689.57</v>
      </c>
      <c r="G830" s="13">
        <v>9543.73</v>
      </c>
      <c r="H830" s="13"/>
      <c r="I830" s="13">
        <v>29233.3</v>
      </c>
      <c r="J830" s="11" t="s">
        <v>963</v>
      </c>
      <c r="K830" s="11" t="s">
        <v>40</v>
      </c>
      <c r="L830" s="11" t="s">
        <v>39</v>
      </c>
      <c r="O830" s="14">
        <f t="shared" si="39"/>
        <v>0</v>
      </c>
      <c r="Q830" s="13">
        <f t="shared" si="38"/>
        <v>9543.73</v>
      </c>
      <c r="S830" s="13">
        <f t="shared" si="37"/>
        <v>38777.03</v>
      </c>
    </row>
    <row r="831" spans="2:19" ht="12.75" customHeight="1">
      <c r="B831" s="11" t="s">
        <v>964</v>
      </c>
      <c r="C831" s="15" t="s">
        <v>234</v>
      </c>
      <c r="D831" s="12" t="s">
        <v>43</v>
      </c>
      <c r="E831" s="13">
        <v>61603.58</v>
      </c>
      <c r="F831" s="13">
        <v>3842.31</v>
      </c>
      <c r="G831" s="13">
        <v>1862.3600000000001</v>
      </c>
      <c r="H831" s="13"/>
      <c r="I831" s="13">
        <v>5704.67</v>
      </c>
      <c r="J831" s="11" t="s">
        <v>964</v>
      </c>
      <c r="K831" s="11" t="s">
        <v>43</v>
      </c>
      <c r="L831" s="11" t="s">
        <v>234</v>
      </c>
      <c r="O831" s="14">
        <f t="shared" si="39"/>
        <v>0</v>
      </c>
      <c r="Q831" s="13">
        <f t="shared" si="38"/>
        <v>1862.3600000000001</v>
      </c>
      <c r="S831" s="13">
        <f t="shared" si="37"/>
        <v>7567.0300000000007</v>
      </c>
    </row>
    <row r="832" spans="2:19" ht="12.75" customHeight="1">
      <c r="B832" s="11" t="s">
        <v>965</v>
      </c>
      <c r="C832" s="15" t="s">
        <v>36</v>
      </c>
      <c r="D832" s="12" t="s">
        <v>37</v>
      </c>
      <c r="E832" s="13">
        <v>11733.29</v>
      </c>
      <c r="F832" s="13">
        <v>662.66</v>
      </c>
      <c r="G832" s="13">
        <v>354.66000000000008</v>
      </c>
      <c r="H832" s="13"/>
      <c r="I832" s="13">
        <v>1017.32</v>
      </c>
      <c r="J832" s="11" t="s">
        <v>965</v>
      </c>
      <c r="K832" s="11" t="s">
        <v>37</v>
      </c>
      <c r="L832" s="11" t="s">
        <v>36</v>
      </c>
      <c r="O832" s="14">
        <f t="shared" si="39"/>
        <v>0</v>
      </c>
      <c r="Q832" s="13">
        <f t="shared" si="38"/>
        <v>354.66000000000008</v>
      </c>
      <c r="S832" s="13">
        <f t="shared" si="37"/>
        <v>1371.98</v>
      </c>
    </row>
    <row r="833" spans="2:19" ht="12.75" customHeight="1">
      <c r="B833" s="11" t="s">
        <v>966</v>
      </c>
      <c r="C833" s="15" t="s">
        <v>39</v>
      </c>
      <c r="D833" s="12" t="s">
        <v>40</v>
      </c>
      <c r="E833" s="13">
        <v>34217.53</v>
      </c>
      <c r="F833" s="13">
        <v>1932.55</v>
      </c>
      <c r="G833" s="13">
        <v>1034.3300000000002</v>
      </c>
      <c r="H833" s="13"/>
      <c r="I833" s="13">
        <v>2966.88</v>
      </c>
      <c r="J833" s="11" t="s">
        <v>966</v>
      </c>
      <c r="K833" s="11" t="s">
        <v>40</v>
      </c>
      <c r="L833" s="11" t="s">
        <v>39</v>
      </c>
      <c r="O833" s="14">
        <f t="shared" si="39"/>
        <v>0</v>
      </c>
      <c r="Q833" s="13">
        <f t="shared" si="38"/>
        <v>1034.3300000000002</v>
      </c>
      <c r="S833" s="13">
        <f t="shared" si="37"/>
        <v>4001.21</v>
      </c>
    </row>
    <row r="834" spans="2:19" ht="12.75" customHeight="1">
      <c r="B834" s="11" t="s">
        <v>967</v>
      </c>
      <c r="C834" s="15" t="s">
        <v>33</v>
      </c>
      <c r="D834" s="12" t="s">
        <v>34</v>
      </c>
      <c r="E834" s="13">
        <v>11239.89</v>
      </c>
      <c r="F834" s="13">
        <v>548.16</v>
      </c>
      <c r="G834" s="13">
        <v>339.80000000000007</v>
      </c>
      <c r="H834" s="13"/>
      <c r="I834" s="13">
        <v>887.96</v>
      </c>
      <c r="J834" s="11" t="s">
        <v>967</v>
      </c>
      <c r="K834" s="11" t="s">
        <v>34</v>
      </c>
      <c r="L834" s="11" t="s">
        <v>33</v>
      </c>
      <c r="O834" s="14">
        <f t="shared" si="39"/>
        <v>0</v>
      </c>
      <c r="Q834" s="13">
        <f t="shared" si="38"/>
        <v>339.80000000000007</v>
      </c>
      <c r="S834" s="13">
        <f t="shared" si="37"/>
        <v>1227.7600000000002</v>
      </c>
    </row>
    <row r="835" spans="2:19" ht="12.75" customHeight="1">
      <c r="B835" s="11" t="s">
        <v>968</v>
      </c>
      <c r="C835" s="15" t="s">
        <v>234</v>
      </c>
      <c r="D835" s="12" t="s">
        <v>43</v>
      </c>
      <c r="E835" s="13">
        <v>48382.43</v>
      </c>
      <c r="F835" s="13">
        <v>2845.45</v>
      </c>
      <c r="G835" s="13">
        <v>1462.9099999999999</v>
      </c>
      <c r="H835" s="13"/>
      <c r="I835" s="13">
        <v>4308.3599999999997</v>
      </c>
      <c r="J835" s="11" t="s">
        <v>968</v>
      </c>
      <c r="K835" s="11" t="s">
        <v>43</v>
      </c>
      <c r="L835" s="11" t="s">
        <v>234</v>
      </c>
      <c r="O835" s="14">
        <f t="shared" si="39"/>
        <v>0</v>
      </c>
      <c r="Q835" s="13">
        <f t="shared" ref="Q835:Q898" si="40">G835</f>
        <v>1462.9099999999999</v>
      </c>
      <c r="S835" s="13">
        <f t="shared" ref="S835:S898" si="41">I835+Q835</f>
        <v>5771.2699999999995</v>
      </c>
    </row>
    <row r="836" spans="2:19" ht="12.75" customHeight="1">
      <c r="B836" s="11" t="s">
        <v>969</v>
      </c>
      <c r="C836" s="15" t="s">
        <v>33</v>
      </c>
      <c r="D836" s="12" t="s">
        <v>34</v>
      </c>
      <c r="E836" s="13">
        <v>11337.63</v>
      </c>
      <c r="F836" s="13">
        <v>586.57000000000005</v>
      </c>
      <c r="G836" s="13">
        <v>342.52</v>
      </c>
      <c r="H836" s="13"/>
      <c r="I836" s="13">
        <v>929.09</v>
      </c>
      <c r="J836" s="11" t="s">
        <v>969</v>
      </c>
      <c r="K836" s="11" t="s">
        <v>34</v>
      </c>
      <c r="L836" s="11" t="s">
        <v>33</v>
      </c>
      <c r="O836" s="14">
        <f t="shared" si="39"/>
        <v>0</v>
      </c>
      <c r="Q836" s="13">
        <f t="shared" si="40"/>
        <v>342.52</v>
      </c>
      <c r="S836" s="13">
        <f t="shared" si="41"/>
        <v>1271.6100000000001</v>
      </c>
    </row>
    <row r="837" spans="2:19" ht="12.75" customHeight="1">
      <c r="B837" s="11" t="s">
        <v>970</v>
      </c>
      <c r="C837" s="15" t="s">
        <v>971</v>
      </c>
      <c r="D837" s="12" t="s">
        <v>37</v>
      </c>
      <c r="E837" s="13">
        <v>27532.37</v>
      </c>
      <c r="F837" s="13">
        <v>1598.44</v>
      </c>
      <c r="G837" s="13">
        <v>832.36999999999989</v>
      </c>
      <c r="H837" s="13"/>
      <c r="I837" s="13">
        <v>2430.81</v>
      </c>
      <c r="J837" s="11" t="s">
        <v>970</v>
      </c>
      <c r="K837" s="11" t="s">
        <v>37</v>
      </c>
      <c r="L837" s="11" t="s">
        <v>971</v>
      </c>
      <c r="O837" s="14">
        <f t="shared" si="39"/>
        <v>0</v>
      </c>
      <c r="Q837" s="13">
        <f t="shared" si="40"/>
        <v>832.36999999999989</v>
      </c>
      <c r="S837" s="13">
        <f t="shared" si="41"/>
        <v>3263.18</v>
      </c>
    </row>
    <row r="838" spans="2:19" ht="12.75" customHeight="1">
      <c r="B838" s="11" t="s">
        <v>972</v>
      </c>
      <c r="C838" s="15" t="s">
        <v>33</v>
      </c>
      <c r="D838" s="12" t="s">
        <v>34</v>
      </c>
      <c r="E838" s="13">
        <v>7665.66</v>
      </c>
      <c r="F838" s="13">
        <v>307.70999999999998</v>
      </c>
      <c r="G838" s="13">
        <v>231.67000000000002</v>
      </c>
      <c r="H838" s="13"/>
      <c r="I838" s="13">
        <v>539.38</v>
      </c>
      <c r="J838" s="11" t="s">
        <v>972</v>
      </c>
      <c r="K838" s="11" t="s">
        <v>34</v>
      </c>
      <c r="L838" s="11" t="s">
        <v>33</v>
      </c>
      <c r="O838" s="14">
        <f t="shared" si="39"/>
        <v>0</v>
      </c>
      <c r="Q838" s="13">
        <f t="shared" si="40"/>
        <v>231.67000000000002</v>
      </c>
      <c r="S838" s="13">
        <f t="shared" si="41"/>
        <v>771.05</v>
      </c>
    </row>
    <row r="839" spans="2:19" ht="12.75" customHeight="1">
      <c r="B839" s="11" t="s">
        <v>973</v>
      </c>
      <c r="C839" s="15" t="s">
        <v>33</v>
      </c>
      <c r="D839" s="12" t="s">
        <v>34</v>
      </c>
      <c r="E839" s="13">
        <v>14152.7</v>
      </c>
      <c r="F839" s="13">
        <v>816.89</v>
      </c>
      <c r="G839" s="13">
        <v>427.74000000000012</v>
      </c>
      <c r="H839" s="13"/>
      <c r="I839" s="13">
        <v>1244.6300000000001</v>
      </c>
      <c r="J839" s="11" t="s">
        <v>973</v>
      </c>
      <c r="K839" s="11" t="s">
        <v>34</v>
      </c>
      <c r="L839" s="11" t="s">
        <v>33</v>
      </c>
      <c r="O839" s="14">
        <f t="shared" si="39"/>
        <v>0</v>
      </c>
      <c r="Q839" s="13">
        <f t="shared" si="40"/>
        <v>427.74000000000012</v>
      </c>
      <c r="S839" s="13">
        <f t="shared" si="41"/>
        <v>1672.3700000000003</v>
      </c>
    </row>
    <row r="840" spans="2:19" ht="12.75" customHeight="1">
      <c r="B840" s="11" t="s">
        <v>974</v>
      </c>
      <c r="C840" s="15" t="s">
        <v>33</v>
      </c>
      <c r="D840" s="12" t="s">
        <v>34</v>
      </c>
      <c r="E840" s="13">
        <v>13505.07</v>
      </c>
      <c r="F840" s="13">
        <v>731.49</v>
      </c>
      <c r="G840" s="13">
        <v>408.20000000000005</v>
      </c>
      <c r="H840" s="13"/>
      <c r="I840" s="13">
        <v>1139.69</v>
      </c>
      <c r="J840" s="11" t="s">
        <v>974</v>
      </c>
      <c r="K840" s="11" t="s">
        <v>34</v>
      </c>
      <c r="L840" s="11" t="s">
        <v>33</v>
      </c>
      <c r="O840" s="14">
        <f t="shared" si="39"/>
        <v>0</v>
      </c>
      <c r="Q840" s="13">
        <f t="shared" si="40"/>
        <v>408.20000000000005</v>
      </c>
      <c r="S840" s="13">
        <f t="shared" si="41"/>
        <v>1547.89</v>
      </c>
    </row>
    <row r="841" spans="2:19" ht="12.75" customHeight="1">
      <c r="B841" s="11" t="s">
        <v>975</v>
      </c>
      <c r="C841" s="15" t="s">
        <v>105</v>
      </c>
      <c r="D841" s="12" t="s">
        <v>37</v>
      </c>
      <c r="E841" s="13">
        <v>38578.639999999999</v>
      </c>
      <c r="F841" s="13">
        <v>2089.59</v>
      </c>
      <c r="G841" s="13">
        <v>1166.21</v>
      </c>
      <c r="H841" s="13"/>
      <c r="I841" s="13">
        <v>3255.8</v>
      </c>
      <c r="J841" s="11" t="s">
        <v>975</v>
      </c>
      <c r="K841" s="11" t="s">
        <v>37</v>
      </c>
      <c r="L841" s="11" t="s">
        <v>105</v>
      </c>
      <c r="O841" s="14">
        <f t="shared" si="39"/>
        <v>0</v>
      </c>
      <c r="Q841" s="13">
        <f t="shared" si="40"/>
        <v>1166.21</v>
      </c>
      <c r="S841" s="13">
        <f t="shared" si="41"/>
        <v>4422.01</v>
      </c>
    </row>
    <row r="842" spans="2:19" ht="12.75" customHeight="1">
      <c r="B842" s="11" t="s">
        <v>976</v>
      </c>
      <c r="C842" s="15" t="s">
        <v>977</v>
      </c>
      <c r="D842" s="12" t="s">
        <v>395</v>
      </c>
      <c r="E842" s="13">
        <v>24665.360000000001</v>
      </c>
      <c r="F842" s="13">
        <v>1417.89</v>
      </c>
      <c r="G842" s="13">
        <v>745.47</v>
      </c>
      <c r="H842" s="13"/>
      <c r="I842" s="13">
        <v>2163.36</v>
      </c>
      <c r="J842" s="11" t="s">
        <v>976</v>
      </c>
      <c r="K842" s="11" t="s">
        <v>395</v>
      </c>
      <c r="L842" s="11" t="s">
        <v>977</v>
      </c>
      <c r="O842" s="14">
        <f t="shared" si="39"/>
        <v>0</v>
      </c>
      <c r="Q842" s="13">
        <f t="shared" si="40"/>
        <v>745.47</v>
      </c>
      <c r="S842" s="13">
        <f t="shared" si="41"/>
        <v>2908.83</v>
      </c>
    </row>
    <row r="843" spans="2:19" ht="12.75" customHeight="1">
      <c r="B843" s="11" t="s">
        <v>978</v>
      </c>
      <c r="C843" s="15" t="s">
        <v>33</v>
      </c>
      <c r="D843" s="12" t="s">
        <v>34</v>
      </c>
      <c r="E843" s="13">
        <v>17558.39</v>
      </c>
      <c r="F843" s="13">
        <v>988.55</v>
      </c>
      <c r="G843" s="13">
        <v>530.83000000000015</v>
      </c>
      <c r="H843" s="13"/>
      <c r="I843" s="13">
        <v>1519.38</v>
      </c>
      <c r="J843" s="11" t="s">
        <v>978</v>
      </c>
      <c r="K843" s="11" t="s">
        <v>34</v>
      </c>
      <c r="L843" s="11" t="s">
        <v>33</v>
      </c>
      <c r="O843" s="14">
        <f t="shared" si="39"/>
        <v>0</v>
      </c>
      <c r="Q843" s="13">
        <f t="shared" si="40"/>
        <v>530.83000000000015</v>
      </c>
      <c r="S843" s="13">
        <f t="shared" si="41"/>
        <v>2050.21</v>
      </c>
    </row>
    <row r="844" spans="2:19" ht="12.75" customHeight="1">
      <c r="B844" s="11" t="s">
        <v>979</v>
      </c>
      <c r="C844" s="15" t="s">
        <v>36</v>
      </c>
      <c r="D844" s="12" t="s">
        <v>37</v>
      </c>
      <c r="E844" s="13">
        <v>5723.18</v>
      </c>
      <c r="F844" s="13">
        <v>323.35000000000002</v>
      </c>
      <c r="G844" s="13">
        <v>172.95</v>
      </c>
      <c r="H844" s="13"/>
      <c r="I844" s="13">
        <v>496.3</v>
      </c>
      <c r="J844" s="11" t="s">
        <v>979</v>
      </c>
      <c r="K844" s="11" t="s">
        <v>37</v>
      </c>
      <c r="L844" s="11" t="s">
        <v>36</v>
      </c>
      <c r="O844" s="14">
        <f t="shared" ref="O844:O907" si="42">SUM(B844-J844)</f>
        <v>0</v>
      </c>
      <c r="Q844" s="13">
        <f t="shared" si="40"/>
        <v>172.95</v>
      </c>
      <c r="S844" s="13">
        <f t="shared" si="41"/>
        <v>669.25</v>
      </c>
    </row>
    <row r="845" spans="2:19" ht="12.75" customHeight="1">
      <c r="B845" s="11" t="s">
        <v>980</v>
      </c>
      <c r="C845" s="15" t="s">
        <v>33</v>
      </c>
      <c r="D845" s="12" t="s">
        <v>34</v>
      </c>
      <c r="E845" s="13">
        <v>25400.62</v>
      </c>
      <c r="F845" s="13">
        <v>1230.0899999999999</v>
      </c>
      <c r="G845" s="13">
        <v>767.56000000000017</v>
      </c>
      <c r="H845" s="13"/>
      <c r="I845" s="13">
        <v>1997.65</v>
      </c>
      <c r="J845" s="11" t="s">
        <v>980</v>
      </c>
      <c r="K845" s="11" t="s">
        <v>34</v>
      </c>
      <c r="L845" s="11" t="s">
        <v>33</v>
      </c>
      <c r="O845" s="14">
        <f t="shared" si="42"/>
        <v>0</v>
      </c>
      <c r="Q845" s="13">
        <f t="shared" si="40"/>
        <v>767.56000000000017</v>
      </c>
      <c r="S845" s="13">
        <f t="shared" si="41"/>
        <v>2765.21</v>
      </c>
    </row>
    <row r="846" spans="2:19" ht="12.75" customHeight="1">
      <c r="B846" s="11" t="s">
        <v>981</v>
      </c>
      <c r="C846" s="15" t="s">
        <v>36</v>
      </c>
      <c r="D846" s="12" t="s">
        <v>37</v>
      </c>
      <c r="E846" s="13">
        <v>22610.81</v>
      </c>
      <c r="F846" s="13">
        <v>659.84</v>
      </c>
      <c r="G846" s="13">
        <v>683.42</v>
      </c>
      <c r="H846" s="13"/>
      <c r="I846" s="13">
        <v>1343.26</v>
      </c>
      <c r="J846" s="11" t="s">
        <v>981</v>
      </c>
      <c r="K846" s="11" t="s">
        <v>37</v>
      </c>
      <c r="L846" s="11" t="s">
        <v>36</v>
      </c>
      <c r="O846" s="14">
        <f t="shared" si="42"/>
        <v>0</v>
      </c>
      <c r="Q846" s="13">
        <f t="shared" si="40"/>
        <v>683.42</v>
      </c>
      <c r="S846" s="13">
        <f t="shared" si="41"/>
        <v>2026.6799999999998</v>
      </c>
    </row>
    <row r="847" spans="2:19" ht="12.75" customHeight="1">
      <c r="B847" s="11" t="s">
        <v>982</v>
      </c>
      <c r="C847" s="15" t="s">
        <v>477</v>
      </c>
      <c r="D847" s="12" t="s">
        <v>34</v>
      </c>
      <c r="E847" s="13">
        <v>42673.62</v>
      </c>
      <c r="F847" s="13">
        <v>5123.8</v>
      </c>
      <c r="G847" s="13">
        <v>1290.3800000000001</v>
      </c>
      <c r="H847" s="13"/>
      <c r="I847" s="13">
        <v>6414.18</v>
      </c>
      <c r="J847" s="11" t="s">
        <v>982</v>
      </c>
      <c r="K847" s="11" t="s">
        <v>34</v>
      </c>
      <c r="L847" s="11" t="s">
        <v>477</v>
      </c>
      <c r="O847" s="14">
        <f t="shared" si="42"/>
        <v>0</v>
      </c>
      <c r="Q847" s="13">
        <f t="shared" si="40"/>
        <v>1290.3800000000001</v>
      </c>
      <c r="S847" s="13">
        <f t="shared" si="41"/>
        <v>7704.56</v>
      </c>
    </row>
    <row r="848" spans="2:19" ht="12.75" customHeight="1">
      <c r="B848" s="11" t="s">
        <v>983</v>
      </c>
      <c r="C848" s="17"/>
      <c r="D848" s="12" t="s">
        <v>37</v>
      </c>
      <c r="E848" s="13">
        <v>26924.6</v>
      </c>
      <c r="F848" s="13"/>
      <c r="G848" s="13">
        <v>1971.8</v>
      </c>
      <c r="H848" s="13"/>
      <c r="I848" s="13">
        <v>1971.8</v>
      </c>
      <c r="J848" s="11" t="s">
        <v>983</v>
      </c>
      <c r="K848" s="11" t="s">
        <v>37</v>
      </c>
      <c r="L848" s="11" t="s">
        <v>36</v>
      </c>
      <c r="O848" s="14">
        <f t="shared" si="42"/>
        <v>0</v>
      </c>
      <c r="Q848" s="13">
        <f t="shared" si="40"/>
        <v>1971.8</v>
      </c>
      <c r="S848" s="13">
        <f t="shared" si="41"/>
        <v>3943.6</v>
      </c>
    </row>
    <row r="849" spans="2:19" ht="12.75" customHeight="1">
      <c r="B849" s="11" t="s">
        <v>984</v>
      </c>
      <c r="C849" s="17"/>
      <c r="D849" s="12" t="s">
        <v>43</v>
      </c>
      <c r="E849" s="13">
        <v>158607.94</v>
      </c>
      <c r="F849" s="13"/>
      <c r="G849" s="13">
        <v>11615.66</v>
      </c>
      <c r="H849" s="13"/>
      <c r="I849" s="13">
        <v>11615.66</v>
      </c>
      <c r="J849" s="11" t="s">
        <v>984</v>
      </c>
      <c r="K849" s="11" t="s">
        <v>43</v>
      </c>
      <c r="L849" s="11" t="s">
        <v>985</v>
      </c>
      <c r="O849" s="14">
        <f t="shared" si="42"/>
        <v>0</v>
      </c>
      <c r="Q849" s="13">
        <f t="shared" si="40"/>
        <v>11615.66</v>
      </c>
      <c r="S849" s="13">
        <f t="shared" si="41"/>
        <v>23231.32</v>
      </c>
    </row>
    <row r="850" spans="2:19" ht="12.75" customHeight="1">
      <c r="B850" s="11" t="s">
        <v>986</v>
      </c>
      <c r="C850" s="15" t="s">
        <v>33</v>
      </c>
      <c r="D850" s="12" t="s">
        <v>34</v>
      </c>
      <c r="E850" s="13">
        <v>53114.43</v>
      </c>
      <c r="F850" s="13">
        <v>2307.58</v>
      </c>
      <c r="G850" s="13">
        <v>1606.08</v>
      </c>
      <c r="H850" s="13"/>
      <c r="I850" s="13">
        <v>3913.66</v>
      </c>
      <c r="J850" s="11" t="s">
        <v>986</v>
      </c>
      <c r="K850" s="11" t="s">
        <v>34</v>
      </c>
      <c r="L850" s="11" t="s">
        <v>33</v>
      </c>
      <c r="O850" s="14">
        <f t="shared" si="42"/>
        <v>0</v>
      </c>
      <c r="Q850" s="13">
        <f t="shared" si="40"/>
        <v>1606.08</v>
      </c>
      <c r="S850" s="13">
        <f t="shared" si="41"/>
        <v>5519.74</v>
      </c>
    </row>
    <row r="851" spans="2:19" ht="12.75" customHeight="1">
      <c r="B851" s="11" t="s">
        <v>987</v>
      </c>
      <c r="C851" s="15" t="s">
        <v>988</v>
      </c>
      <c r="D851" s="12" t="s">
        <v>40</v>
      </c>
      <c r="E851" s="13">
        <v>9216.7199999999993</v>
      </c>
      <c r="F851" s="13">
        <v>400.4</v>
      </c>
      <c r="G851" s="13">
        <v>278.65999999999997</v>
      </c>
      <c r="H851" s="13"/>
      <c r="I851" s="13">
        <v>679.06</v>
      </c>
      <c r="J851" s="11" t="s">
        <v>987</v>
      </c>
      <c r="K851" s="11" t="s">
        <v>40</v>
      </c>
      <c r="L851" s="11" t="s">
        <v>988</v>
      </c>
      <c r="O851" s="14">
        <f t="shared" si="42"/>
        <v>0</v>
      </c>
      <c r="Q851" s="13">
        <f t="shared" si="40"/>
        <v>278.65999999999997</v>
      </c>
      <c r="S851" s="13">
        <f t="shared" si="41"/>
        <v>957.71999999999991</v>
      </c>
    </row>
    <row r="852" spans="2:19" ht="12.75" customHeight="1">
      <c r="B852" s="11" t="s">
        <v>989</v>
      </c>
      <c r="C852" s="15" t="s">
        <v>33</v>
      </c>
      <c r="D852" s="12" t="s">
        <v>34</v>
      </c>
      <c r="E852" s="13">
        <v>14862.76</v>
      </c>
      <c r="F852" s="13">
        <v>690.45</v>
      </c>
      <c r="G852" s="13">
        <v>449.22</v>
      </c>
      <c r="H852" s="13"/>
      <c r="I852" s="13">
        <v>1139.67</v>
      </c>
      <c r="J852" s="11" t="s">
        <v>989</v>
      </c>
      <c r="K852" s="11" t="s">
        <v>34</v>
      </c>
      <c r="L852" s="11" t="s">
        <v>33</v>
      </c>
      <c r="O852" s="14">
        <f t="shared" si="42"/>
        <v>0</v>
      </c>
      <c r="Q852" s="13">
        <f t="shared" si="40"/>
        <v>449.22</v>
      </c>
      <c r="S852" s="13">
        <f t="shared" si="41"/>
        <v>1588.89</v>
      </c>
    </row>
    <row r="853" spans="2:19" ht="12.75" customHeight="1">
      <c r="B853" s="11" t="s">
        <v>990</v>
      </c>
      <c r="C853" s="15" t="s">
        <v>33</v>
      </c>
      <c r="D853" s="12" t="s">
        <v>34</v>
      </c>
      <c r="E853" s="13">
        <v>5050.6000000000004</v>
      </c>
      <c r="F853" s="13">
        <v>222.77</v>
      </c>
      <c r="G853" s="13">
        <v>152.6</v>
      </c>
      <c r="H853" s="13"/>
      <c r="I853" s="13">
        <v>375.37</v>
      </c>
      <c r="J853" s="11" t="s">
        <v>990</v>
      </c>
      <c r="K853" s="11" t="s">
        <v>34</v>
      </c>
      <c r="L853" s="11" t="s">
        <v>33</v>
      </c>
      <c r="O853" s="14">
        <f t="shared" si="42"/>
        <v>0</v>
      </c>
      <c r="Q853" s="13">
        <f t="shared" si="40"/>
        <v>152.6</v>
      </c>
      <c r="S853" s="13">
        <f t="shared" si="41"/>
        <v>527.97</v>
      </c>
    </row>
    <row r="854" spans="2:19" ht="12.75" customHeight="1">
      <c r="B854" s="11" t="s">
        <v>991</v>
      </c>
      <c r="C854" s="15" t="s">
        <v>33</v>
      </c>
      <c r="D854" s="12" t="s">
        <v>34</v>
      </c>
      <c r="E854" s="13">
        <v>6254.49</v>
      </c>
      <c r="F854" s="13">
        <v>255.1</v>
      </c>
      <c r="G854" s="13">
        <v>188.95000000000002</v>
      </c>
      <c r="H854" s="13"/>
      <c r="I854" s="13">
        <v>444.05</v>
      </c>
      <c r="J854" s="11" t="s">
        <v>991</v>
      </c>
      <c r="K854" s="11" t="s">
        <v>34</v>
      </c>
      <c r="L854" s="11" t="s">
        <v>33</v>
      </c>
      <c r="O854" s="14">
        <f t="shared" si="42"/>
        <v>0</v>
      </c>
      <c r="Q854" s="13">
        <f t="shared" si="40"/>
        <v>188.95000000000002</v>
      </c>
      <c r="S854" s="13">
        <f t="shared" si="41"/>
        <v>633</v>
      </c>
    </row>
    <row r="855" spans="2:19" ht="12.75" customHeight="1">
      <c r="B855" s="11" t="s">
        <v>992</v>
      </c>
      <c r="C855" s="15" t="s">
        <v>36</v>
      </c>
      <c r="D855" s="12" t="s">
        <v>37</v>
      </c>
      <c r="E855" s="13">
        <v>11144.42</v>
      </c>
      <c r="F855" s="13">
        <v>415.91</v>
      </c>
      <c r="G855" s="13">
        <v>336.69</v>
      </c>
      <c r="H855" s="13"/>
      <c r="I855" s="13">
        <v>752.6</v>
      </c>
      <c r="J855" s="11" t="s">
        <v>992</v>
      </c>
      <c r="K855" s="11" t="s">
        <v>37</v>
      </c>
      <c r="L855" s="11" t="s">
        <v>36</v>
      </c>
      <c r="O855" s="14">
        <f t="shared" si="42"/>
        <v>0</v>
      </c>
      <c r="Q855" s="13">
        <f t="shared" si="40"/>
        <v>336.69</v>
      </c>
      <c r="S855" s="13">
        <f t="shared" si="41"/>
        <v>1089.29</v>
      </c>
    </row>
    <row r="856" spans="2:19" ht="12.75" customHeight="1">
      <c r="B856" s="11" t="s">
        <v>993</v>
      </c>
      <c r="C856" s="15" t="s">
        <v>36</v>
      </c>
      <c r="D856" s="12" t="s">
        <v>37</v>
      </c>
      <c r="E856" s="13">
        <v>177154.81</v>
      </c>
      <c r="F856" s="13">
        <v>6054.88</v>
      </c>
      <c r="G856" s="13">
        <v>5355.6699999999992</v>
      </c>
      <c r="H856" s="13"/>
      <c r="I856" s="13">
        <v>11410.55</v>
      </c>
      <c r="J856" s="11" t="s">
        <v>993</v>
      </c>
      <c r="K856" s="11" t="s">
        <v>37</v>
      </c>
      <c r="L856" s="11" t="s">
        <v>36</v>
      </c>
      <c r="O856" s="14">
        <f t="shared" si="42"/>
        <v>0</v>
      </c>
      <c r="Q856" s="13">
        <f t="shared" si="40"/>
        <v>5355.6699999999992</v>
      </c>
      <c r="S856" s="13">
        <f t="shared" si="41"/>
        <v>16766.219999999998</v>
      </c>
    </row>
    <row r="857" spans="2:19" ht="12.75" customHeight="1">
      <c r="B857" s="11" t="s">
        <v>994</v>
      </c>
      <c r="C857" s="16" t="s">
        <v>36</v>
      </c>
      <c r="D857" s="12" t="s">
        <v>37</v>
      </c>
      <c r="E857" s="13">
        <v>130254.12</v>
      </c>
      <c r="F857" s="13"/>
      <c r="G857" s="13">
        <v>5300.57</v>
      </c>
      <c r="H857" s="13"/>
      <c r="I857" s="13">
        <v>5300.57</v>
      </c>
      <c r="J857" s="11" t="s">
        <v>994</v>
      </c>
      <c r="K857" s="11" t="s">
        <v>37</v>
      </c>
      <c r="L857" s="11" t="s">
        <v>36</v>
      </c>
      <c r="O857" s="14">
        <f t="shared" si="42"/>
        <v>0</v>
      </c>
      <c r="Q857" s="13">
        <f t="shared" si="40"/>
        <v>5300.57</v>
      </c>
      <c r="S857" s="13">
        <f t="shared" si="41"/>
        <v>10601.14</v>
      </c>
    </row>
    <row r="858" spans="2:19" ht="12.75" customHeight="1">
      <c r="B858" s="11" t="s">
        <v>995</v>
      </c>
      <c r="C858" s="16" t="s">
        <v>36</v>
      </c>
      <c r="D858" s="12" t="s">
        <v>37</v>
      </c>
      <c r="E858" s="13">
        <v>36387.410000000003</v>
      </c>
      <c r="F858" s="13"/>
      <c r="G858" s="13">
        <v>1731.45</v>
      </c>
      <c r="H858" s="13"/>
      <c r="I858" s="13">
        <v>1731.45</v>
      </c>
      <c r="J858" s="11" t="s">
        <v>995</v>
      </c>
      <c r="K858" s="11" t="s">
        <v>37</v>
      </c>
      <c r="L858" s="11" t="s">
        <v>36</v>
      </c>
      <c r="O858" s="14">
        <f t="shared" si="42"/>
        <v>0</v>
      </c>
      <c r="Q858" s="13">
        <f t="shared" si="40"/>
        <v>1731.45</v>
      </c>
      <c r="S858" s="13">
        <f t="shared" si="41"/>
        <v>3462.9</v>
      </c>
    </row>
    <row r="859" spans="2:19" ht="12.75" customHeight="1">
      <c r="B859" s="11" t="s">
        <v>996</v>
      </c>
      <c r="C859" s="16" t="s">
        <v>36</v>
      </c>
      <c r="D859" s="12" t="s">
        <v>37</v>
      </c>
      <c r="E859" s="13">
        <v>6156.18</v>
      </c>
      <c r="F859" s="13"/>
      <c r="G859" s="13">
        <v>236.72</v>
      </c>
      <c r="H859" s="13"/>
      <c r="I859" s="13">
        <v>236.72</v>
      </c>
      <c r="J859" s="11" t="s">
        <v>996</v>
      </c>
      <c r="K859" s="11" t="s">
        <v>37</v>
      </c>
      <c r="L859" s="11" t="s">
        <v>36</v>
      </c>
      <c r="O859" s="14">
        <f t="shared" si="42"/>
        <v>0</v>
      </c>
      <c r="Q859" s="13">
        <f t="shared" si="40"/>
        <v>236.72</v>
      </c>
      <c r="S859" s="13">
        <f t="shared" si="41"/>
        <v>473.44</v>
      </c>
    </row>
    <row r="860" spans="2:19" ht="12.75" customHeight="1">
      <c r="B860" s="11" t="s">
        <v>997</v>
      </c>
      <c r="C860" s="16" t="s">
        <v>36</v>
      </c>
      <c r="D860" s="12" t="s">
        <v>37</v>
      </c>
      <c r="E860" s="13">
        <v>20509.490000000002</v>
      </c>
      <c r="F860" s="13"/>
      <c r="G860" s="13">
        <v>717.19</v>
      </c>
      <c r="H860" s="13"/>
      <c r="I860" s="13">
        <v>717.19</v>
      </c>
      <c r="J860" s="11" t="s">
        <v>997</v>
      </c>
      <c r="K860" s="11" t="s">
        <v>37</v>
      </c>
      <c r="L860" s="11" t="s">
        <v>36</v>
      </c>
      <c r="O860" s="14">
        <f t="shared" si="42"/>
        <v>0</v>
      </c>
      <c r="Q860" s="13">
        <f t="shared" si="40"/>
        <v>717.19</v>
      </c>
      <c r="S860" s="13">
        <f t="shared" si="41"/>
        <v>1434.38</v>
      </c>
    </row>
    <row r="861" spans="2:19" ht="12.75" customHeight="1">
      <c r="B861" s="11" t="s">
        <v>998</v>
      </c>
      <c r="C861" s="16" t="s">
        <v>33</v>
      </c>
      <c r="D861" s="12" t="s">
        <v>34</v>
      </c>
      <c r="E861" s="13">
        <v>163062.57999999999</v>
      </c>
      <c r="F861" s="13"/>
      <c r="G861" s="13">
        <v>3903.98</v>
      </c>
      <c r="H861" s="13"/>
      <c r="I861" s="13">
        <v>3903.98</v>
      </c>
      <c r="J861" s="11" t="s">
        <v>998</v>
      </c>
      <c r="K861" s="11" t="s">
        <v>34</v>
      </c>
      <c r="L861" s="11" t="s">
        <v>33</v>
      </c>
      <c r="O861" s="14">
        <f t="shared" si="42"/>
        <v>0</v>
      </c>
      <c r="Q861" s="13">
        <f t="shared" si="40"/>
        <v>3903.98</v>
      </c>
      <c r="S861" s="13">
        <f t="shared" si="41"/>
        <v>7807.96</v>
      </c>
    </row>
    <row r="862" spans="2:19" ht="12.75" customHeight="1">
      <c r="B862" s="11" t="s">
        <v>999</v>
      </c>
      <c r="C862" s="16" t="s">
        <v>33</v>
      </c>
      <c r="D862" s="12" t="s">
        <v>34</v>
      </c>
      <c r="E862" s="13">
        <v>183659.96</v>
      </c>
      <c r="F862" s="13"/>
      <c r="G862" s="13">
        <v>4397.1400000000003</v>
      </c>
      <c r="H862" s="13"/>
      <c r="I862" s="13">
        <v>4397.1400000000003</v>
      </c>
      <c r="J862" s="11" t="s">
        <v>999</v>
      </c>
      <c r="K862" s="11" t="s">
        <v>34</v>
      </c>
      <c r="L862" s="11" t="s">
        <v>33</v>
      </c>
      <c r="O862" s="14">
        <f t="shared" si="42"/>
        <v>0</v>
      </c>
      <c r="Q862" s="13">
        <f t="shared" si="40"/>
        <v>4397.1400000000003</v>
      </c>
      <c r="S862" s="13">
        <f t="shared" si="41"/>
        <v>8794.2800000000007</v>
      </c>
    </row>
    <row r="863" spans="2:19" ht="12.75" customHeight="1">
      <c r="B863" s="11" t="s">
        <v>1000</v>
      </c>
      <c r="C863" s="16" t="s">
        <v>33</v>
      </c>
      <c r="D863" s="12" t="s">
        <v>34</v>
      </c>
      <c r="E863" s="13">
        <v>18497.91</v>
      </c>
      <c r="F863" s="13"/>
      <c r="G863" s="13">
        <v>699.14</v>
      </c>
      <c r="H863" s="13"/>
      <c r="I863" s="13">
        <v>699.14</v>
      </c>
      <c r="J863" s="11" t="s">
        <v>1000</v>
      </c>
      <c r="K863" s="11" t="s">
        <v>34</v>
      </c>
      <c r="L863" s="11" t="s">
        <v>33</v>
      </c>
      <c r="O863" s="14">
        <f t="shared" si="42"/>
        <v>0</v>
      </c>
      <c r="Q863" s="13">
        <f t="shared" si="40"/>
        <v>699.14</v>
      </c>
      <c r="S863" s="13">
        <f t="shared" si="41"/>
        <v>1398.28</v>
      </c>
    </row>
    <row r="864" spans="2:19" ht="12.75" customHeight="1">
      <c r="B864" s="11" t="s">
        <v>1001</v>
      </c>
      <c r="C864" s="16" t="s">
        <v>33</v>
      </c>
      <c r="D864" s="12" t="s">
        <v>34</v>
      </c>
      <c r="E864" s="13">
        <v>29521.58</v>
      </c>
      <c r="F864" s="13"/>
      <c r="G864" s="13">
        <v>1868.37</v>
      </c>
      <c r="H864" s="13"/>
      <c r="I864" s="13">
        <v>1868.37</v>
      </c>
      <c r="J864" s="11" t="s">
        <v>1001</v>
      </c>
      <c r="K864" s="11" t="s">
        <v>34</v>
      </c>
      <c r="L864" s="11" t="s">
        <v>33</v>
      </c>
      <c r="O864" s="14">
        <f t="shared" si="42"/>
        <v>0</v>
      </c>
      <c r="Q864" s="13">
        <f t="shared" si="40"/>
        <v>1868.37</v>
      </c>
      <c r="S864" s="13">
        <f t="shared" si="41"/>
        <v>3736.74</v>
      </c>
    </row>
    <row r="865" spans="2:19" ht="12.75" customHeight="1">
      <c r="B865" s="11" t="s">
        <v>1002</v>
      </c>
      <c r="C865" s="16" t="s">
        <v>265</v>
      </c>
      <c r="D865" s="12" t="s">
        <v>37</v>
      </c>
      <c r="E865" s="13">
        <v>29223.82</v>
      </c>
      <c r="F865" s="13"/>
      <c r="G865" s="13">
        <v>1849.53</v>
      </c>
      <c r="H865" s="13"/>
      <c r="I865" s="13">
        <v>1849.53</v>
      </c>
      <c r="J865" s="11" t="s">
        <v>1002</v>
      </c>
      <c r="K865" s="11" t="s">
        <v>37</v>
      </c>
      <c r="L865" s="11" t="s">
        <v>265</v>
      </c>
      <c r="O865" s="14">
        <f t="shared" si="42"/>
        <v>0</v>
      </c>
      <c r="Q865" s="13">
        <f t="shared" si="40"/>
        <v>1849.53</v>
      </c>
      <c r="S865" s="13">
        <f t="shared" si="41"/>
        <v>3699.06</v>
      </c>
    </row>
    <row r="866" spans="2:19" ht="12.75" customHeight="1">
      <c r="B866" s="11" t="s">
        <v>1003</v>
      </c>
      <c r="C866" s="16" t="s">
        <v>100</v>
      </c>
      <c r="D866" s="12" t="s">
        <v>99</v>
      </c>
      <c r="E866" s="13">
        <v>73342.52</v>
      </c>
      <c r="F866" s="13"/>
      <c r="G866" s="13">
        <v>3921.77</v>
      </c>
      <c r="H866" s="13"/>
      <c r="I866" s="13">
        <v>3921.77</v>
      </c>
      <c r="J866" s="11" t="s">
        <v>1003</v>
      </c>
      <c r="K866" s="11" t="s">
        <v>99</v>
      </c>
      <c r="L866" s="11" t="s">
        <v>100</v>
      </c>
      <c r="O866" s="14">
        <f t="shared" si="42"/>
        <v>0</v>
      </c>
      <c r="Q866" s="13">
        <f t="shared" si="40"/>
        <v>3921.77</v>
      </c>
      <c r="S866" s="13">
        <f t="shared" si="41"/>
        <v>7843.54</v>
      </c>
    </row>
    <row r="867" spans="2:19" ht="12.75" customHeight="1">
      <c r="B867" s="11" t="s">
        <v>1004</v>
      </c>
      <c r="C867" s="16" t="s">
        <v>33</v>
      </c>
      <c r="D867" s="12" t="s">
        <v>34</v>
      </c>
      <c r="E867" s="13">
        <v>146978.93</v>
      </c>
      <c r="F867" s="13"/>
      <c r="G867" s="13">
        <v>6436.63</v>
      </c>
      <c r="H867" s="13"/>
      <c r="I867" s="13">
        <v>6436.63</v>
      </c>
      <c r="J867" s="11" t="s">
        <v>1004</v>
      </c>
      <c r="K867" s="11" t="s">
        <v>34</v>
      </c>
      <c r="L867" s="11" t="s">
        <v>33</v>
      </c>
      <c r="O867" s="14">
        <f t="shared" si="42"/>
        <v>0</v>
      </c>
      <c r="Q867" s="13">
        <f t="shared" si="40"/>
        <v>6436.63</v>
      </c>
      <c r="S867" s="13">
        <f t="shared" si="41"/>
        <v>12873.26</v>
      </c>
    </row>
    <row r="868" spans="2:19" ht="12.75" customHeight="1">
      <c r="B868" s="11" t="s">
        <v>1005</v>
      </c>
      <c r="C868" s="16" t="s">
        <v>39</v>
      </c>
      <c r="D868" s="12" t="s">
        <v>40</v>
      </c>
      <c r="E868" s="13">
        <v>96973.6</v>
      </c>
      <c r="F868" s="13"/>
      <c r="G868" s="13">
        <v>4246.75</v>
      </c>
      <c r="H868" s="13"/>
      <c r="I868" s="13">
        <v>4246.75</v>
      </c>
      <c r="J868" s="11" t="s">
        <v>1005</v>
      </c>
      <c r="K868" s="11" t="s">
        <v>40</v>
      </c>
      <c r="L868" s="11" t="s">
        <v>39</v>
      </c>
      <c r="O868" s="14">
        <f t="shared" si="42"/>
        <v>0</v>
      </c>
      <c r="Q868" s="13">
        <f t="shared" si="40"/>
        <v>4246.75</v>
      </c>
      <c r="S868" s="13">
        <f t="shared" si="41"/>
        <v>8493.5</v>
      </c>
    </row>
    <row r="869" spans="2:19" ht="12.75" customHeight="1">
      <c r="B869" s="11" t="s">
        <v>1006</v>
      </c>
      <c r="C869" s="16" t="s">
        <v>33</v>
      </c>
      <c r="D869" s="12" t="s">
        <v>34</v>
      </c>
      <c r="E869" s="13">
        <v>17149.05</v>
      </c>
      <c r="F869" s="13"/>
      <c r="G869" s="13">
        <v>739.07</v>
      </c>
      <c r="H869" s="13"/>
      <c r="I869" s="13">
        <v>739.07</v>
      </c>
      <c r="J869" s="11" t="s">
        <v>1006</v>
      </c>
      <c r="K869" s="11" t="s">
        <v>34</v>
      </c>
      <c r="L869" s="11" t="s">
        <v>33</v>
      </c>
      <c r="O869" s="14">
        <f t="shared" si="42"/>
        <v>0</v>
      </c>
      <c r="Q869" s="13">
        <f t="shared" si="40"/>
        <v>739.07</v>
      </c>
      <c r="S869" s="13">
        <f t="shared" si="41"/>
        <v>1478.14</v>
      </c>
    </row>
    <row r="870" spans="2:19" ht="12.75" customHeight="1">
      <c r="B870" s="11" t="s">
        <v>1007</v>
      </c>
      <c r="C870" s="16" t="s">
        <v>66</v>
      </c>
      <c r="D870" s="12" t="s">
        <v>34</v>
      </c>
      <c r="E870" s="13">
        <v>19152.240000000002</v>
      </c>
      <c r="F870" s="13"/>
      <c r="G870" s="13">
        <v>715.8</v>
      </c>
      <c r="H870" s="13"/>
      <c r="I870" s="13">
        <v>715.8</v>
      </c>
      <c r="J870" s="11" t="s">
        <v>1007</v>
      </c>
      <c r="K870" s="11" t="s">
        <v>34</v>
      </c>
      <c r="L870" s="11" t="s">
        <v>66</v>
      </c>
      <c r="O870" s="14">
        <f t="shared" si="42"/>
        <v>0</v>
      </c>
      <c r="Q870" s="13">
        <f t="shared" si="40"/>
        <v>715.8</v>
      </c>
      <c r="S870" s="13">
        <f t="shared" si="41"/>
        <v>1431.6</v>
      </c>
    </row>
    <row r="871" spans="2:19" ht="12.75" customHeight="1">
      <c r="B871" s="11" t="s">
        <v>1008</v>
      </c>
      <c r="C871" s="16" t="s">
        <v>36</v>
      </c>
      <c r="D871" s="12" t="s">
        <v>37</v>
      </c>
      <c r="E871" s="13">
        <v>10742.87</v>
      </c>
      <c r="F871" s="13"/>
      <c r="G871" s="13">
        <v>401.48</v>
      </c>
      <c r="H871" s="13"/>
      <c r="I871" s="13">
        <v>401.48</v>
      </c>
      <c r="J871" s="11" t="s">
        <v>1008</v>
      </c>
      <c r="K871" s="11" t="s">
        <v>37</v>
      </c>
      <c r="L871" s="11" t="s">
        <v>36</v>
      </c>
      <c r="O871" s="14">
        <f t="shared" si="42"/>
        <v>0</v>
      </c>
      <c r="Q871" s="13">
        <f t="shared" si="40"/>
        <v>401.48</v>
      </c>
      <c r="S871" s="13">
        <f t="shared" si="41"/>
        <v>802.96</v>
      </c>
    </row>
    <row r="872" spans="2:19" ht="12.75" customHeight="1">
      <c r="B872" s="11" t="s">
        <v>1009</v>
      </c>
      <c r="C872" s="16" t="s">
        <v>202</v>
      </c>
      <c r="D872" s="12" t="s">
        <v>40</v>
      </c>
      <c r="E872" s="13">
        <v>67847.360000000001</v>
      </c>
      <c r="F872" s="13"/>
      <c r="G872" s="13">
        <v>2535.83</v>
      </c>
      <c r="H872" s="13"/>
      <c r="I872" s="13">
        <v>2535.83</v>
      </c>
      <c r="J872" s="11" t="s">
        <v>1009</v>
      </c>
      <c r="K872" s="11" t="s">
        <v>40</v>
      </c>
      <c r="L872" s="11" t="s">
        <v>202</v>
      </c>
      <c r="O872" s="14">
        <f t="shared" si="42"/>
        <v>0</v>
      </c>
      <c r="Q872" s="13">
        <f t="shared" si="40"/>
        <v>2535.83</v>
      </c>
      <c r="S872" s="13">
        <f t="shared" si="41"/>
        <v>5071.66</v>
      </c>
    </row>
    <row r="873" spans="2:19" ht="12.75" customHeight="1">
      <c r="B873" s="11" t="s">
        <v>1010</v>
      </c>
      <c r="C873" s="16" t="s">
        <v>571</v>
      </c>
      <c r="D873" s="12" t="s">
        <v>34</v>
      </c>
      <c r="E873" s="13">
        <v>5324.17</v>
      </c>
      <c r="F873" s="13"/>
      <c r="G873" s="13">
        <v>236.16</v>
      </c>
      <c r="H873" s="13"/>
      <c r="I873" s="13">
        <v>236.16</v>
      </c>
      <c r="J873" s="11" t="s">
        <v>1010</v>
      </c>
      <c r="K873" s="11" t="s">
        <v>34</v>
      </c>
      <c r="L873" s="11" t="s">
        <v>571</v>
      </c>
      <c r="O873" s="14">
        <f t="shared" si="42"/>
        <v>0</v>
      </c>
      <c r="Q873" s="13">
        <f t="shared" si="40"/>
        <v>236.16</v>
      </c>
      <c r="S873" s="13">
        <f t="shared" si="41"/>
        <v>472.32</v>
      </c>
    </row>
    <row r="874" spans="2:19" ht="12.75" customHeight="1">
      <c r="B874" s="11" t="s">
        <v>1011</v>
      </c>
      <c r="C874" s="16" t="s">
        <v>33</v>
      </c>
      <c r="D874" s="12" t="s">
        <v>34</v>
      </c>
      <c r="E874" s="13">
        <v>268520.28000000003</v>
      </c>
      <c r="F874" s="13"/>
      <c r="G874" s="13">
        <v>7853.01</v>
      </c>
      <c r="H874" s="13"/>
      <c r="I874" s="13">
        <v>7853.01</v>
      </c>
      <c r="J874" s="11" t="s">
        <v>1011</v>
      </c>
      <c r="K874" s="11" t="s">
        <v>34</v>
      </c>
      <c r="L874" s="11" t="s">
        <v>33</v>
      </c>
      <c r="O874" s="14">
        <f t="shared" si="42"/>
        <v>0</v>
      </c>
      <c r="Q874" s="13">
        <f t="shared" si="40"/>
        <v>7853.01</v>
      </c>
      <c r="S874" s="13">
        <f t="shared" si="41"/>
        <v>15706.02</v>
      </c>
    </row>
    <row r="875" spans="2:19" ht="12.75" customHeight="1">
      <c r="B875" s="11" t="s">
        <v>1012</v>
      </c>
      <c r="C875" s="16" t="s">
        <v>36</v>
      </c>
      <c r="D875" s="12" t="s">
        <v>37</v>
      </c>
      <c r="E875" s="13">
        <v>128472.36</v>
      </c>
      <c r="F875" s="13"/>
      <c r="G875" s="13">
        <v>3757.22</v>
      </c>
      <c r="H875" s="13"/>
      <c r="I875" s="13">
        <v>3757.22</v>
      </c>
      <c r="J875" s="11" t="s">
        <v>1012</v>
      </c>
      <c r="K875" s="11" t="s">
        <v>37</v>
      </c>
      <c r="L875" s="11" t="s">
        <v>36</v>
      </c>
      <c r="O875" s="14">
        <f t="shared" si="42"/>
        <v>0</v>
      </c>
      <c r="Q875" s="13">
        <f t="shared" si="40"/>
        <v>3757.22</v>
      </c>
      <c r="S875" s="13">
        <f t="shared" si="41"/>
        <v>7514.44</v>
      </c>
    </row>
    <row r="876" spans="2:19" ht="12.75" customHeight="1">
      <c r="B876" s="11" t="s">
        <v>1013</v>
      </c>
      <c r="C876" s="16" t="s">
        <v>234</v>
      </c>
      <c r="D876" s="12" t="s">
        <v>43</v>
      </c>
      <c r="E876" s="13">
        <v>47810.3</v>
      </c>
      <c r="F876" s="13"/>
      <c r="G876" s="13">
        <v>1398.21</v>
      </c>
      <c r="H876" s="13"/>
      <c r="I876" s="13">
        <v>1398.21</v>
      </c>
      <c r="J876" s="11" t="s">
        <v>1013</v>
      </c>
      <c r="K876" s="11" t="s">
        <v>43</v>
      </c>
      <c r="L876" s="11" t="s">
        <v>234</v>
      </c>
      <c r="O876" s="14">
        <f t="shared" si="42"/>
        <v>0</v>
      </c>
      <c r="Q876" s="13">
        <f t="shared" si="40"/>
        <v>1398.21</v>
      </c>
      <c r="S876" s="13">
        <f t="shared" si="41"/>
        <v>2796.42</v>
      </c>
    </row>
    <row r="877" spans="2:19" ht="12.75" customHeight="1">
      <c r="B877" s="11" t="s">
        <v>1014</v>
      </c>
      <c r="C877" s="16" t="s">
        <v>33</v>
      </c>
      <c r="D877" s="12" t="s">
        <v>34</v>
      </c>
      <c r="E877" s="13">
        <v>42358.44</v>
      </c>
      <c r="F877" s="13"/>
      <c r="G877" s="13">
        <v>1702.51</v>
      </c>
      <c r="H877" s="13"/>
      <c r="I877" s="13">
        <v>1702.51</v>
      </c>
      <c r="J877" s="11" t="s">
        <v>1014</v>
      </c>
      <c r="K877" s="11" t="s">
        <v>34</v>
      </c>
      <c r="L877" s="11" t="s">
        <v>33</v>
      </c>
      <c r="O877" s="14">
        <f t="shared" si="42"/>
        <v>0</v>
      </c>
      <c r="Q877" s="13">
        <f t="shared" si="40"/>
        <v>1702.51</v>
      </c>
      <c r="S877" s="13">
        <f t="shared" si="41"/>
        <v>3405.02</v>
      </c>
    </row>
    <row r="878" spans="2:19" ht="12.75" customHeight="1">
      <c r="B878" s="11" t="s">
        <v>1015</v>
      </c>
      <c r="C878" s="16" t="s">
        <v>105</v>
      </c>
      <c r="D878" s="12" t="s">
        <v>37</v>
      </c>
      <c r="E878" s="13">
        <v>26050.78</v>
      </c>
      <c r="F878" s="13"/>
      <c r="G878" s="13">
        <v>1047.02</v>
      </c>
      <c r="H878" s="13"/>
      <c r="I878" s="13">
        <v>1047.02</v>
      </c>
      <c r="J878" s="11" t="s">
        <v>1015</v>
      </c>
      <c r="K878" s="11" t="s">
        <v>37</v>
      </c>
      <c r="L878" s="11" t="s">
        <v>105</v>
      </c>
      <c r="O878" s="14">
        <f t="shared" si="42"/>
        <v>0</v>
      </c>
      <c r="Q878" s="13">
        <f t="shared" si="40"/>
        <v>1047.02</v>
      </c>
      <c r="S878" s="13">
        <f t="shared" si="41"/>
        <v>2094.04</v>
      </c>
    </row>
    <row r="879" spans="2:19" ht="12.75" customHeight="1">
      <c r="B879" s="11" t="s">
        <v>1016</v>
      </c>
      <c r="C879" s="16" t="s">
        <v>39</v>
      </c>
      <c r="D879" s="12" t="s">
        <v>40</v>
      </c>
      <c r="E879" s="13">
        <v>43256.74</v>
      </c>
      <c r="F879" s="13"/>
      <c r="G879" s="13">
        <v>1738.6</v>
      </c>
      <c r="H879" s="13"/>
      <c r="I879" s="13">
        <v>1738.6</v>
      </c>
      <c r="J879" s="11" t="s">
        <v>1016</v>
      </c>
      <c r="K879" s="11" t="s">
        <v>40</v>
      </c>
      <c r="L879" s="11" t="s">
        <v>39</v>
      </c>
      <c r="O879" s="14">
        <f t="shared" si="42"/>
        <v>0</v>
      </c>
      <c r="Q879" s="13">
        <f t="shared" si="40"/>
        <v>1738.6</v>
      </c>
      <c r="S879" s="13">
        <f t="shared" si="41"/>
        <v>3477.2</v>
      </c>
    </row>
    <row r="880" spans="2:19" ht="12.75" customHeight="1">
      <c r="B880" s="11" t="s">
        <v>1017</v>
      </c>
      <c r="C880" s="16" t="s">
        <v>105</v>
      </c>
      <c r="D880" s="12" t="s">
        <v>37</v>
      </c>
      <c r="E880" s="13">
        <v>10561.69</v>
      </c>
      <c r="F880" s="13"/>
      <c r="G880" s="13">
        <v>380.81</v>
      </c>
      <c r="H880" s="13"/>
      <c r="I880" s="13">
        <v>380.81</v>
      </c>
      <c r="J880" s="11" t="s">
        <v>1017</v>
      </c>
      <c r="K880" s="11" t="s">
        <v>37</v>
      </c>
      <c r="L880" s="11" t="s">
        <v>105</v>
      </c>
      <c r="O880" s="14">
        <f t="shared" si="42"/>
        <v>0</v>
      </c>
      <c r="Q880" s="13">
        <f t="shared" si="40"/>
        <v>380.81</v>
      </c>
      <c r="S880" s="13">
        <f t="shared" si="41"/>
        <v>761.62</v>
      </c>
    </row>
    <row r="881" spans="2:19" ht="12.75" customHeight="1">
      <c r="B881" s="11" t="s">
        <v>1018</v>
      </c>
      <c r="C881" s="16" t="s">
        <v>1019</v>
      </c>
      <c r="D881" s="12" t="s">
        <v>34</v>
      </c>
      <c r="E881" s="13">
        <v>7232.66</v>
      </c>
      <c r="F881" s="13"/>
      <c r="G881" s="13">
        <v>270.94</v>
      </c>
      <c r="H881" s="13"/>
      <c r="I881" s="13">
        <v>270.94</v>
      </c>
      <c r="J881" s="11" t="s">
        <v>1018</v>
      </c>
      <c r="K881" s="11" t="s">
        <v>34</v>
      </c>
      <c r="L881" s="11" t="s">
        <v>1019</v>
      </c>
      <c r="O881" s="14">
        <f t="shared" si="42"/>
        <v>0</v>
      </c>
      <c r="Q881" s="13">
        <f t="shared" si="40"/>
        <v>270.94</v>
      </c>
      <c r="S881" s="13">
        <f t="shared" si="41"/>
        <v>541.88</v>
      </c>
    </row>
    <row r="882" spans="2:19" ht="12.75" customHeight="1">
      <c r="B882" s="11" t="s">
        <v>1020</v>
      </c>
      <c r="C882" s="16" t="s">
        <v>33</v>
      </c>
      <c r="D882" s="12" t="s">
        <v>34</v>
      </c>
      <c r="E882" s="13">
        <v>83959.97</v>
      </c>
      <c r="F882" s="13"/>
      <c r="G882" s="13">
        <v>3050.26</v>
      </c>
      <c r="H882" s="13"/>
      <c r="I882" s="13">
        <v>3050.26</v>
      </c>
      <c r="J882" s="11" t="s">
        <v>1020</v>
      </c>
      <c r="K882" s="11" t="s">
        <v>34</v>
      </c>
      <c r="L882" s="11" t="s">
        <v>33</v>
      </c>
      <c r="O882" s="14">
        <f t="shared" si="42"/>
        <v>0</v>
      </c>
      <c r="Q882" s="13">
        <f t="shared" si="40"/>
        <v>3050.26</v>
      </c>
      <c r="S882" s="13">
        <f t="shared" si="41"/>
        <v>6100.52</v>
      </c>
    </row>
    <row r="883" spans="2:19" ht="12.75" customHeight="1">
      <c r="B883" s="11" t="s">
        <v>1021</v>
      </c>
      <c r="C883" s="16" t="s">
        <v>100</v>
      </c>
      <c r="D883" s="12" t="s">
        <v>99</v>
      </c>
      <c r="E883" s="13">
        <v>69636.95</v>
      </c>
      <c r="F883" s="13"/>
      <c r="G883" s="13">
        <v>2523.4899999999998</v>
      </c>
      <c r="H883" s="13"/>
      <c r="I883" s="13">
        <v>2523.4899999999998</v>
      </c>
      <c r="J883" s="11" t="s">
        <v>1021</v>
      </c>
      <c r="K883" s="11" t="s">
        <v>99</v>
      </c>
      <c r="L883" s="11" t="s">
        <v>100</v>
      </c>
      <c r="O883" s="14">
        <f t="shared" si="42"/>
        <v>0</v>
      </c>
      <c r="Q883" s="13">
        <f t="shared" si="40"/>
        <v>2523.4899999999998</v>
      </c>
      <c r="S883" s="13">
        <f t="shared" si="41"/>
        <v>5046.9799999999996</v>
      </c>
    </row>
    <row r="884" spans="2:19" ht="12.75" customHeight="1">
      <c r="B884" s="11" t="s">
        <v>1022</v>
      </c>
      <c r="C884" s="16" t="s">
        <v>33</v>
      </c>
      <c r="D884" s="12" t="s">
        <v>34</v>
      </c>
      <c r="E884" s="13">
        <v>33240.379999999997</v>
      </c>
      <c r="F884" s="13"/>
      <c r="G884" s="13">
        <v>1049.96</v>
      </c>
      <c r="H884" s="13"/>
      <c r="I884" s="13">
        <v>1049.96</v>
      </c>
      <c r="J884" s="11" t="s">
        <v>1022</v>
      </c>
      <c r="K884" s="11" t="s">
        <v>34</v>
      </c>
      <c r="L884" s="11" t="s">
        <v>33</v>
      </c>
      <c r="O884" s="14">
        <f t="shared" si="42"/>
        <v>0</v>
      </c>
      <c r="Q884" s="13">
        <f t="shared" si="40"/>
        <v>1049.96</v>
      </c>
      <c r="S884" s="13">
        <f t="shared" si="41"/>
        <v>2099.92</v>
      </c>
    </row>
    <row r="885" spans="2:19" ht="12.75" customHeight="1">
      <c r="B885" s="11" t="s">
        <v>1023</v>
      </c>
      <c r="C885" s="16" t="s">
        <v>39</v>
      </c>
      <c r="D885" s="12" t="s">
        <v>40</v>
      </c>
      <c r="E885" s="13">
        <v>13117.59</v>
      </c>
      <c r="F885" s="13"/>
      <c r="G885" s="13">
        <v>414.33</v>
      </c>
      <c r="H885" s="13"/>
      <c r="I885" s="13">
        <v>414.33</v>
      </c>
      <c r="J885" s="11" t="s">
        <v>1023</v>
      </c>
      <c r="K885" s="11" t="s">
        <v>40</v>
      </c>
      <c r="L885" s="11" t="s">
        <v>39</v>
      </c>
      <c r="O885" s="14">
        <f t="shared" si="42"/>
        <v>0</v>
      </c>
      <c r="Q885" s="13">
        <f t="shared" si="40"/>
        <v>414.33</v>
      </c>
      <c r="S885" s="13">
        <f t="shared" si="41"/>
        <v>828.66</v>
      </c>
    </row>
    <row r="886" spans="2:19" ht="12.75" customHeight="1">
      <c r="B886" s="11" t="s">
        <v>1024</v>
      </c>
      <c r="C886" s="16" t="s">
        <v>1025</v>
      </c>
      <c r="D886" s="12" t="s">
        <v>34</v>
      </c>
      <c r="E886" s="13">
        <v>7561.05</v>
      </c>
      <c r="F886" s="13"/>
      <c r="G886" s="13">
        <v>237.35</v>
      </c>
      <c r="H886" s="13"/>
      <c r="I886" s="13">
        <v>237.35</v>
      </c>
      <c r="J886" s="11" t="s">
        <v>1024</v>
      </c>
      <c r="K886" s="11" t="s">
        <v>34</v>
      </c>
      <c r="L886" s="11" t="s">
        <v>1025</v>
      </c>
      <c r="O886" s="14">
        <f t="shared" si="42"/>
        <v>0</v>
      </c>
      <c r="Q886" s="13">
        <f t="shared" si="40"/>
        <v>237.35</v>
      </c>
      <c r="S886" s="13">
        <f t="shared" si="41"/>
        <v>474.7</v>
      </c>
    </row>
    <row r="887" spans="2:19" ht="12.75" customHeight="1">
      <c r="B887" s="11" t="s">
        <v>1026</v>
      </c>
      <c r="C887" s="16" t="s">
        <v>33</v>
      </c>
      <c r="D887" s="12" t="s">
        <v>34</v>
      </c>
      <c r="E887" s="13">
        <v>6869.84</v>
      </c>
      <c r="F887" s="13"/>
      <c r="G887" s="13">
        <v>193.05</v>
      </c>
      <c r="H887" s="13"/>
      <c r="I887" s="13">
        <v>193.05</v>
      </c>
      <c r="J887" s="11" t="s">
        <v>1026</v>
      </c>
      <c r="K887" s="11" t="s">
        <v>34</v>
      </c>
      <c r="L887" s="11" t="s">
        <v>33</v>
      </c>
      <c r="O887" s="14">
        <f t="shared" si="42"/>
        <v>0</v>
      </c>
      <c r="Q887" s="13">
        <f t="shared" si="40"/>
        <v>193.05</v>
      </c>
      <c r="S887" s="13">
        <f t="shared" si="41"/>
        <v>386.1</v>
      </c>
    </row>
    <row r="888" spans="2:19" ht="12.75" customHeight="1">
      <c r="B888" s="11" t="s">
        <v>1027</v>
      </c>
      <c r="C888" s="16" t="s">
        <v>33</v>
      </c>
      <c r="D888" s="12" t="s">
        <v>34</v>
      </c>
      <c r="E888" s="13">
        <v>15731.86</v>
      </c>
      <c r="F888" s="13"/>
      <c r="G888" s="13">
        <v>450.05</v>
      </c>
      <c r="H888" s="13"/>
      <c r="I888" s="13">
        <v>450.05</v>
      </c>
      <c r="J888" s="11" t="s">
        <v>1027</v>
      </c>
      <c r="K888" s="11" t="s">
        <v>34</v>
      </c>
      <c r="L888" s="11" t="s">
        <v>33</v>
      </c>
      <c r="O888" s="14">
        <f t="shared" si="42"/>
        <v>0</v>
      </c>
      <c r="Q888" s="13">
        <f t="shared" si="40"/>
        <v>450.05</v>
      </c>
      <c r="S888" s="13">
        <f t="shared" si="41"/>
        <v>900.1</v>
      </c>
    </row>
    <row r="889" spans="2:19" ht="12.75" customHeight="1">
      <c r="B889" s="11" t="s">
        <v>1028</v>
      </c>
      <c r="C889" s="16" t="s">
        <v>33</v>
      </c>
      <c r="D889" s="12" t="s">
        <v>34</v>
      </c>
      <c r="E889" s="13">
        <v>6501.09</v>
      </c>
      <c r="F889" s="13"/>
      <c r="G889" s="13">
        <v>159.97</v>
      </c>
      <c r="H889" s="13"/>
      <c r="I889" s="13">
        <v>159.97</v>
      </c>
      <c r="J889" s="11" t="s">
        <v>1028</v>
      </c>
      <c r="K889" s="11" t="s">
        <v>34</v>
      </c>
      <c r="L889" s="11" t="s">
        <v>33</v>
      </c>
      <c r="O889" s="14">
        <f t="shared" si="42"/>
        <v>0</v>
      </c>
      <c r="Q889" s="13">
        <f t="shared" si="40"/>
        <v>159.97</v>
      </c>
      <c r="S889" s="13">
        <f t="shared" si="41"/>
        <v>319.94</v>
      </c>
    </row>
    <row r="890" spans="2:19" ht="12.75" customHeight="1">
      <c r="B890" s="11" t="s">
        <v>1029</v>
      </c>
      <c r="C890" s="16" t="s">
        <v>33</v>
      </c>
      <c r="D890" s="12" t="s">
        <v>34</v>
      </c>
      <c r="E890" s="13">
        <v>14961.55</v>
      </c>
      <c r="F890" s="13"/>
      <c r="G890" s="13">
        <v>386.86</v>
      </c>
      <c r="H890" s="13"/>
      <c r="I890" s="13">
        <v>386.86</v>
      </c>
      <c r="J890" s="11" t="s">
        <v>1029</v>
      </c>
      <c r="K890" s="11" t="s">
        <v>34</v>
      </c>
      <c r="L890" s="11" t="s">
        <v>33</v>
      </c>
      <c r="O890" s="14">
        <f t="shared" si="42"/>
        <v>0</v>
      </c>
      <c r="Q890" s="13">
        <f t="shared" si="40"/>
        <v>386.86</v>
      </c>
      <c r="S890" s="13">
        <f t="shared" si="41"/>
        <v>773.72</v>
      </c>
    </row>
    <row r="891" spans="2:19" ht="12.75" customHeight="1">
      <c r="B891" s="11" t="s">
        <v>1030</v>
      </c>
      <c r="C891" s="11" t="s">
        <v>163</v>
      </c>
      <c r="D891" s="12" t="s">
        <v>164</v>
      </c>
      <c r="E891" s="13">
        <v>294028.94</v>
      </c>
      <c r="F891" s="13">
        <v>53942.74</v>
      </c>
      <c r="G891" s="13">
        <v>8896.4200000000055</v>
      </c>
      <c r="H891" s="13"/>
      <c r="I891" s="13">
        <v>62839.16</v>
      </c>
      <c r="J891" s="11" t="s">
        <v>1030</v>
      </c>
      <c r="K891" s="11" t="s">
        <v>164</v>
      </c>
      <c r="L891" s="11" t="s">
        <v>163</v>
      </c>
      <c r="M891" s="10"/>
      <c r="N891" s="10"/>
      <c r="O891" s="14">
        <f t="shared" si="42"/>
        <v>0</v>
      </c>
      <c r="Q891" s="13">
        <f t="shared" si="40"/>
        <v>8896.4200000000055</v>
      </c>
      <c r="S891" s="13">
        <f t="shared" si="41"/>
        <v>71735.580000000016</v>
      </c>
    </row>
    <row r="892" spans="2:19" ht="12.75" customHeight="1">
      <c r="B892" s="11" t="s">
        <v>1031</v>
      </c>
      <c r="C892" s="11" t="s">
        <v>163</v>
      </c>
      <c r="D892" s="12" t="s">
        <v>164</v>
      </c>
      <c r="E892" s="13">
        <v>115371</v>
      </c>
      <c r="F892" s="13">
        <v>20871.16</v>
      </c>
      <c r="G892" s="13">
        <v>3491.619999999999</v>
      </c>
      <c r="H892" s="13"/>
      <c r="I892" s="13">
        <v>24362.78</v>
      </c>
      <c r="J892" s="11" t="s">
        <v>1031</v>
      </c>
      <c r="K892" s="11" t="s">
        <v>164</v>
      </c>
      <c r="L892" s="11" t="s">
        <v>163</v>
      </c>
      <c r="M892" s="10"/>
      <c r="N892" s="10"/>
      <c r="O892" s="14">
        <f t="shared" si="42"/>
        <v>0</v>
      </c>
      <c r="Q892" s="13">
        <f t="shared" si="40"/>
        <v>3491.619999999999</v>
      </c>
      <c r="S892" s="13">
        <f t="shared" si="41"/>
        <v>27854.399999999998</v>
      </c>
    </row>
    <row r="893" spans="2:19" ht="12.75" customHeight="1">
      <c r="B893" s="11" t="s">
        <v>1032</v>
      </c>
      <c r="C893" s="11" t="s">
        <v>163</v>
      </c>
      <c r="D893" s="12" t="s">
        <v>164</v>
      </c>
      <c r="E893" s="13">
        <v>147480.1</v>
      </c>
      <c r="F893" s="13">
        <v>26358.73</v>
      </c>
      <c r="G893" s="13">
        <v>4462.3899999999994</v>
      </c>
      <c r="H893" s="13"/>
      <c r="I893" s="13">
        <v>30821.119999999999</v>
      </c>
      <c r="J893" s="11" t="s">
        <v>1032</v>
      </c>
      <c r="K893" s="11" t="s">
        <v>164</v>
      </c>
      <c r="L893" s="11" t="s">
        <v>163</v>
      </c>
      <c r="M893" s="10"/>
      <c r="N893" s="10"/>
      <c r="O893" s="14">
        <f t="shared" si="42"/>
        <v>0</v>
      </c>
      <c r="Q893" s="13">
        <f t="shared" si="40"/>
        <v>4462.3899999999994</v>
      </c>
      <c r="S893" s="13">
        <f t="shared" si="41"/>
        <v>35283.509999999995</v>
      </c>
    </row>
    <row r="894" spans="2:19" ht="12.75" customHeight="1">
      <c r="B894" s="11" t="s">
        <v>1033</v>
      </c>
      <c r="C894" s="11" t="s">
        <v>163</v>
      </c>
      <c r="D894" s="12" t="s">
        <v>164</v>
      </c>
      <c r="E894" s="13">
        <v>139854.21</v>
      </c>
      <c r="F894" s="13">
        <v>24533.1</v>
      </c>
      <c r="G894" s="13">
        <v>4226.41</v>
      </c>
      <c r="H894" s="13"/>
      <c r="I894" s="13">
        <v>28759.51</v>
      </c>
      <c r="J894" s="11" t="s">
        <v>1033</v>
      </c>
      <c r="K894" s="11" t="s">
        <v>164</v>
      </c>
      <c r="L894" s="11" t="s">
        <v>163</v>
      </c>
      <c r="M894" s="10"/>
      <c r="N894" s="10"/>
      <c r="O894" s="14">
        <f t="shared" si="42"/>
        <v>0</v>
      </c>
      <c r="Q894" s="13">
        <f t="shared" si="40"/>
        <v>4226.41</v>
      </c>
      <c r="S894" s="13">
        <f t="shared" si="41"/>
        <v>32985.919999999998</v>
      </c>
    </row>
    <row r="895" spans="2:19" ht="12.75" customHeight="1">
      <c r="B895" s="11" t="s">
        <v>1034</v>
      </c>
      <c r="C895" s="11" t="s">
        <v>163</v>
      </c>
      <c r="D895" s="12" t="s">
        <v>164</v>
      </c>
      <c r="E895" s="13">
        <v>316152.40000000002</v>
      </c>
      <c r="F895" s="13">
        <v>54644.27</v>
      </c>
      <c r="G895" s="13">
        <v>9556.3100000000049</v>
      </c>
      <c r="H895" s="13"/>
      <c r="I895" s="13">
        <v>64200.58</v>
      </c>
      <c r="J895" s="11" t="s">
        <v>1034</v>
      </c>
      <c r="K895" s="11" t="s">
        <v>164</v>
      </c>
      <c r="L895" s="11" t="s">
        <v>163</v>
      </c>
      <c r="M895" s="10"/>
      <c r="N895" s="10"/>
      <c r="O895" s="14">
        <f t="shared" si="42"/>
        <v>0</v>
      </c>
      <c r="Q895" s="13">
        <f t="shared" si="40"/>
        <v>9556.3100000000049</v>
      </c>
      <c r="S895" s="13">
        <f t="shared" si="41"/>
        <v>73756.890000000014</v>
      </c>
    </row>
    <row r="896" spans="2:19" ht="12.75" customHeight="1">
      <c r="B896" s="11" t="s">
        <v>1035</v>
      </c>
      <c r="C896" s="11" t="s">
        <v>163</v>
      </c>
      <c r="D896" s="12" t="s">
        <v>164</v>
      </c>
      <c r="E896" s="13">
        <v>222735.9</v>
      </c>
      <c r="F896" s="13">
        <v>38000.129999999997</v>
      </c>
      <c r="G896" s="13">
        <v>6738.3100000000049</v>
      </c>
      <c r="H896" s="13"/>
      <c r="I896" s="13">
        <v>44738.44</v>
      </c>
      <c r="J896" s="11" t="s">
        <v>1035</v>
      </c>
      <c r="K896" s="11" t="s">
        <v>164</v>
      </c>
      <c r="L896" s="11" t="s">
        <v>163</v>
      </c>
      <c r="M896" s="10"/>
      <c r="N896" s="10"/>
      <c r="O896" s="14">
        <f t="shared" si="42"/>
        <v>0</v>
      </c>
      <c r="Q896" s="13">
        <f t="shared" si="40"/>
        <v>6738.3100000000049</v>
      </c>
      <c r="S896" s="13">
        <f t="shared" si="41"/>
        <v>51476.750000000007</v>
      </c>
    </row>
    <row r="897" spans="2:19" ht="12.75" customHeight="1">
      <c r="B897" s="11" t="s">
        <v>1036</v>
      </c>
      <c r="C897" s="11" t="s">
        <v>163</v>
      </c>
      <c r="D897" s="12" t="s">
        <v>164</v>
      </c>
      <c r="E897" s="13">
        <v>225865.58</v>
      </c>
      <c r="F897" s="13">
        <v>37782.839999999997</v>
      </c>
      <c r="G897" s="13">
        <v>6827.6500000000015</v>
      </c>
      <c r="H897" s="13"/>
      <c r="I897" s="13">
        <v>44610.49</v>
      </c>
      <c r="J897" s="11" t="s">
        <v>1036</v>
      </c>
      <c r="K897" s="11" t="s">
        <v>164</v>
      </c>
      <c r="L897" s="11" t="s">
        <v>163</v>
      </c>
      <c r="M897" s="10"/>
      <c r="N897" s="10"/>
      <c r="O897" s="14">
        <f t="shared" si="42"/>
        <v>0</v>
      </c>
      <c r="Q897" s="13">
        <f t="shared" si="40"/>
        <v>6827.6500000000015</v>
      </c>
      <c r="S897" s="13">
        <f t="shared" si="41"/>
        <v>51438.14</v>
      </c>
    </row>
    <row r="898" spans="2:19" ht="12.75" customHeight="1">
      <c r="B898" s="11" t="s">
        <v>1037</v>
      </c>
      <c r="C898" s="11" t="s">
        <v>163</v>
      </c>
      <c r="D898" s="12" t="s">
        <v>164</v>
      </c>
      <c r="E898" s="13">
        <v>234726.74</v>
      </c>
      <c r="F898" s="13">
        <v>31836.51</v>
      </c>
      <c r="G898" s="13">
        <v>7096.3299999999981</v>
      </c>
      <c r="H898" s="13"/>
      <c r="I898" s="13">
        <v>38932.839999999997</v>
      </c>
      <c r="J898" s="11" t="s">
        <v>1037</v>
      </c>
      <c r="K898" s="11" t="s">
        <v>164</v>
      </c>
      <c r="L898" s="11" t="s">
        <v>163</v>
      </c>
      <c r="M898" s="10"/>
      <c r="N898" s="10"/>
      <c r="O898" s="14">
        <f t="shared" si="42"/>
        <v>0</v>
      </c>
      <c r="Q898" s="13">
        <f t="shared" si="40"/>
        <v>7096.3299999999981</v>
      </c>
      <c r="S898" s="13">
        <f t="shared" si="41"/>
        <v>46029.17</v>
      </c>
    </row>
    <row r="899" spans="2:19" ht="12.75" customHeight="1">
      <c r="B899" s="11" t="s">
        <v>1038</v>
      </c>
      <c r="C899" s="11" t="s">
        <v>163</v>
      </c>
      <c r="D899" s="12" t="s">
        <v>164</v>
      </c>
      <c r="E899" s="13">
        <v>54601.18</v>
      </c>
      <c r="F899" s="13">
        <v>5758.04</v>
      </c>
      <c r="G899" s="13">
        <v>1651.0600000000004</v>
      </c>
      <c r="H899" s="13"/>
      <c r="I899" s="13">
        <v>7409.1</v>
      </c>
      <c r="J899" s="11" t="s">
        <v>1038</v>
      </c>
      <c r="K899" s="11" t="s">
        <v>164</v>
      </c>
      <c r="L899" s="11" t="s">
        <v>163</v>
      </c>
      <c r="M899" s="10"/>
      <c r="N899" s="10"/>
      <c r="O899" s="14">
        <f t="shared" si="42"/>
        <v>0</v>
      </c>
      <c r="Q899" s="13">
        <f t="shared" ref="Q899:Q962" si="43">G899</f>
        <v>1651.0600000000004</v>
      </c>
      <c r="S899" s="13">
        <f t="shared" ref="S899:S962" si="44">I899+Q899</f>
        <v>9060.16</v>
      </c>
    </row>
    <row r="900" spans="2:19" ht="12.75" customHeight="1">
      <c r="B900" s="11" t="s">
        <v>1039</v>
      </c>
      <c r="C900" s="11" t="s">
        <v>163</v>
      </c>
      <c r="D900" s="12" t="s">
        <v>164</v>
      </c>
      <c r="E900" s="13">
        <v>503897.53</v>
      </c>
      <c r="F900" s="13">
        <v>38584.67</v>
      </c>
      <c r="G900" s="13">
        <v>15233.480000000003</v>
      </c>
      <c r="H900" s="13"/>
      <c r="I900" s="13">
        <v>53818.15</v>
      </c>
      <c r="J900" s="11" t="s">
        <v>1039</v>
      </c>
      <c r="K900" s="11" t="s">
        <v>164</v>
      </c>
      <c r="L900" s="11" t="s">
        <v>163</v>
      </c>
      <c r="M900" s="10"/>
      <c r="N900" s="10"/>
      <c r="O900" s="14">
        <f t="shared" si="42"/>
        <v>0</v>
      </c>
      <c r="Q900" s="13">
        <f t="shared" si="43"/>
        <v>15233.480000000003</v>
      </c>
      <c r="S900" s="13">
        <f t="shared" si="44"/>
        <v>69051.63</v>
      </c>
    </row>
    <row r="901" spans="2:19" ht="12.75" customHeight="1">
      <c r="B901" s="11" t="s">
        <v>1040</v>
      </c>
      <c r="C901" s="11" t="s">
        <v>940</v>
      </c>
      <c r="D901" s="12" t="s">
        <v>164</v>
      </c>
      <c r="E901" s="13">
        <v>266064.62</v>
      </c>
      <c r="F901" s="13">
        <v>11460.77</v>
      </c>
      <c r="G901" s="13">
        <v>8041.1899999999987</v>
      </c>
      <c r="H901" s="13"/>
      <c r="I901" s="13">
        <v>19501.96</v>
      </c>
      <c r="J901" s="11" t="s">
        <v>1040</v>
      </c>
      <c r="K901" s="11" t="s">
        <v>164</v>
      </c>
      <c r="L901" s="11" t="s">
        <v>940</v>
      </c>
      <c r="M901" s="10"/>
      <c r="N901" s="10"/>
      <c r="O901" s="14">
        <f t="shared" si="42"/>
        <v>0</v>
      </c>
      <c r="Q901" s="13">
        <f t="shared" si="43"/>
        <v>8041.1899999999987</v>
      </c>
      <c r="S901" s="13">
        <f t="shared" si="44"/>
        <v>27543.149999999998</v>
      </c>
    </row>
    <row r="902" spans="2:19" ht="12.75" customHeight="1">
      <c r="B902" s="11" t="s">
        <v>1041</v>
      </c>
      <c r="C902" s="11" t="s">
        <v>163</v>
      </c>
      <c r="D902" s="12" t="s">
        <v>164</v>
      </c>
      <c r="E902" s="13">
        <v>219949.43</v>
      </c>
      <c r="F902" s="13">
        <v>36404.83</v>
      </c>
      <c r="G902" s="13">
        <v>6654.0299999999988</v>
      </c>
      <c r="H902" s="13"/>
      <c r="I902" s="13">
        <v>43058.86</v>
      </c>
      <c r="J902" s="11" t="s">
        <v>1041</v>
      </c>
      <c r="K902" s="11" t="s">
        <v>164</v>
      </c>
      <c r="L902" s="11" t="s">
        <v>163</v>
      </c>
      <c r="M902" s="10"/>
      <c r="N902" s="10"/>
      <c r="O902" s="14">
        <f t="shared" si="42"/>
        <v>0</v>
      </c>
      <c r="Q902" s="13">
        <f t="shared" si="43"/>
        <v>6654.0299999999988</v>
      </c>
      <c r="S902" s="13">
        <f t="shared" si="44"/>
        <v>49712.89</v>
      </c>
    </row>
    <row r="903" spans="2:19" ht="12.75" customHeight="1">
      <c r="B903" s="11" t="s">
        <v>1042</v>
      </c>
      <c r="C903" s="11" t="s">
        <v>760</v>
      </c>
      <c r="D903" s="12" t="s">
        <v>164</v>
      </c>
      <c r="E903" s="13">
        <v>208902.58</v>
      </c>
      <c r="F903" s="13"/>
      <c r="G903" s="13">
        <v>9130.5499999999993</v>
      </c>
      <c r="H903" s="13"/>
      <c r="I903" s="13">
        <v>9130.5499999999993</v>
      </c>
      <c r="J903" s="11" t="s">
        <v>1042</v>
      </c>
      <c r="K903" s="11" t="s">
        <v>164</v>
      </c>
      <c r="L903" s="11" t="s">
        <v>760</v>
      </c>
      <c r="M903" s="10"/>
      <c r="N903" s="10"/>
      <c r="O903" s="14">
        <f t="shared" si="42"/>
        <v>0</v>
      </c>
      <c r="Q903" s="13">
        <f t="shared" si="43"/>
        <v>9130.5499999999993</v>
      </c>
      <c r="S903" s="13">
        <f t="shared" si="44"/>
        <v>18261.099999999999</v>
      </c>
    </row>
    <row r="904" spans="2:19" ht="12.75" customHeight="1">
      <c r="B904" s="11" t="s">
        <v>1043</v>
      </c>
      <c r="C904" s="11" t="s">
        <v>760</v>
      </c>
      <c r="D904" s="12" t="s">
        <v>164</v>
      </c>
      <c r="E904" s="13">
        <v>173844.81</v>
      </c>
      <c r="F904" s="13"/>
      <c r="G904" s="13">
        <v>2535.4899999999998</v>
      </c>
      <c r="H904" s="13"/>
      <c r="I904" s="13">
        <v>2535.4899999999998</v>
      </c>
      <c r="J904" s="11" t="s">
        <v>1043</v>
      </c>
      <c r="K904" s="11" t="s">
        <v>164</v>
      </c>
      <c r="L904" s="11" t="s">
        <v>760</v>
      </c>
      <c r="M904" s="10"/>
      <c r="N904" s="10"/>
      <c r="O904" s="14">
        <f t="shared" si="42"/>
        <v>0</v>
      </c>
      <c r="Q904" s="13">
        <f t="shared" si="43"/>
        <v>2535.4899999999998</v>
      </c>
      <c r="S904" s="13">
        <f t="shared" si="44"/>
        <v>5070.9799999999996</v>
      </c>
    </row>
    <row r="905" spans="2:19" ht="12.75" customHeight="1">
      <c r="B905" s="11" t="s">
        <v>1044</v>
      </c>
      <c r="C905" s="11" t="s">
        <v>163</v>
      </c>
      <c r="D905" s="12" t="s">
        <v>164</v>
      </c>
      <c r="E905" s="13">
        <v>126180.96</v>
      </c>
      <c r="F905" s="13">
        <v>18976.330000000002</v>
      </c>
      <c r="G905" s="13">
        <v>3815.9699999999975</v>
      </c>
      <c r="H905" s="13"/>
      <c r="I905" s="13">
        <v>22792.3</v>
      </c>
      <c r="J905" s="11" t="s">
        <v>1044</v>
      </c>
      <c r="K905" s="11" t="s">
        <v>164</v>
      </c>
      <c r="L905" s="11" t="s">
        <v>163</v>
      </c>
      <c r="M905" s="10"/>
      <c r="N905" s="10"/>
      <c r="O905" s="14">
        <f t="shared" si="42"/>
        <v>0</v>
      </c>
      <c r="Q905" s="13">
        <f t="shared" si="43"/>
        <v>3815.9699999999975</v>
      </c>
      <c r="S905" s="13">
        <f t="shared" si="44"/>
        <v>26608.269999999997</v>
      </c>
    </row>
    <row r="906" spans="2:19" ht="12.75" customHeight="1">
      <c r="B906" s="11" t="s">
        <v>1045</v>
      </c>
      <c r="C906" s="11" t="s">
        <v>940</v>
      </c>
      <c r="D906" s="12" t="s">
        <v>164</v>
      </c>
      <c r="E906" s="13">
        <v>189494.78</v>
      </c>
      <c r="F906" s="13"/>
      <c r="G906" s="13">
        <v>37980.230000000003</v>
      </c>
      <c r="H906" s="13"/>
      <c r="I906" s="13">
        <v>37980.230000000003</v>
      </c>
      <c r="J906" s="11" t="s">
        <v>1045</v>
      </c>
      <c r="K906" s="11" t="s">
        <v>164</v>
      </c>
      <c r="L906" s="11" t="s">
        <v>940</v>
      </c>
      <c r="M906" s="10"/>
      <c r="N906" s="10"/>
      <c r="O906" s="14">
        <f t="shared" si="42"/>
        <v>0</v>
      </c>
      <c r="Q906" s="13">
        <f t="shared" si="43"/>
        <v>37980.230000000003</v>
      </c>
      <c r="S906" s="13">
        <f t="shared" si="44"/>
        <v>75960.460000000006</v>
      </c>
    </row>
    <row r="907" spans="2:19" ht="12.75" customHeight="1">
      <c r="B907" s="11" t="s">
        <v>1046</v>
      </c>
      <c r="C907" s="11" t="s">
        <v>163</v>
      </c>
      <c r="D907" s="12" t="s">
        <v>164</v>
      </c>
      <c r="E907" s="13">
        <v>276128.65000000002</v>
      </c>
      <c r="F907" s="13">
        <v>36583.18</v>
      </c>
      <c r="G907" s="13">
        <v>8348.25</v>
      </c>
      <c r="H907" s="13"/>
      <c r="I907" s="13">
        <v>44931.43</v>
      </c>
      <c r="J907" s="11" t="s">
        <v>1046</v>
      </c>
      <c r="K907" s="11" t="s">
        <v>164</v>
      </c>
      <c r="L907" s="11" t="s">
        <v>163</v>
      </c>
      <c r="M907" s="10"/>
      <c r="N907" s="10"/>
      <c r="O907" s="14">
        <f t="shared" si="42"/>
        <v>0</v>
      </c>
      <c r="Q907" s="13">
        <f t="shared" si="43"/>
        <v>8348.25</v>
      </c>
      <c r="S907" s="13">
        <f t="shared" si="44"/>
        <v>53279.68</v>
      </c>
    </row>
    <row r="908" spans="2:19" ht="12.75" customHeight="1">
      <c r="B908" s="11" t="s">
        <v>1047</v>
      </c>
      <c r="C908" s="11" t="s">
        <v>1048</v>
      </c>
      <c r="D908" s="12" t="s">
        <v>164</v>
      </c>
      <c r="E908" s="13">
        <v>284149.77</v>
      </c>
      <c r="F908" s="13">
        <v>29159.57</v>
      </c>
      <c r="G908" s="13">
        <v>8590.14</v>
      </c>
      <c r="H908" s="13"/>
      <c r="I908" s="13">
        <v>37749.71</v>
      </c>
      <c r="J908" s="11" t="s">
        <v>1047</v>
      </c>
      <c r="K908" s="11" t="s">
        <v>164</v>
      </c>
      <c r="L908" s="11" t="s">
        <v>1048</v>
      </c>
      <c r="M908" s="10"/>
      <c r="N908" s="10"/>
      <c r="O908" s="14">
        <f t="shared" ref="O908:O971" si="45">SUM(B908-J908)</f>
        <v>0</v>
      </c>
      <c r="Q908" s="13">
        <f t="shared" si="43"/>
        <v>8590.14</v>
      </c>
      <c r="S908" s="13">
        <f t="shared" si="44"/>
        <v>46339.85</v>
      </c>
    </row>
    <row r="909" spans="2:19" ht="12.75" customHeight="1">
      <c r="B909" s="11" t="s">
        <v>1049</v>
      </c>
      <c r="C909" s="11" t="s">
        <v>760</v>
      </c>
      <c r="D909" s="12" t="s">
        <v>164</v>
      </c>
      <c r="E909" s="13">
        <v>195123.82</v>
      </c>
      <c r="F909" s="13"/>
      <c r="G909" s="13">
        <v>20362.810000000001</v>
      </c>
      <c r="H909" s="13"/>
      <c r="I909" s="13">
        <v>20362.810000000001</v>
      </c>
      <c r="J909" s="11" t="s">
        <v>1049</v>
      </c>
      <c r="K909" s="11" t="s">
        <v>164</v>
      </c>
      <c r="L909" s="11" t="s">
        <v>760</v>
      </c>
      <c r="M909" s="10"/>
      <c r="N909" s="10"/>
      <c r="O909" s="14">
        <f t="shared" si="45"/>
        <v>0</v>
      </c>
      <c r="Q909" s="13">
        <f t="shared" si="43"/>
        <v>20362.810000000001</v>
      </c>
      <c r="S909" s="13">
        <f t="shared" si="44"/>
        <v>40725.620000000003</v>
      </c>
    </row>
    <row r="910" spans="2:19" ht="12.75" customHeight="1">
      <c r="B910" s="11" t="s">
        <v>1050</v>
      </c>
      <c r="C910" s="11" t="s">
        <v>940</v>
      </c>
      <c r="D910" s="12" t="s">
        <v>164</v>
      </c>
      <c r="E910" s="13">
        <v>146554.23000000001</v>
      </c>
      <c r="F910" s="13">
        <v>5925.06</v>
      </c>
      <c r="G910" s="13">
        <v>4430.5600000000004</v>
      </c>
      <c r="H910" s="13"/>
      <c r="I910" s="13">
        <v>10355.620000000001</v>
      </c>
      <c r="J910" s="11" t="s">
        <v>1050</v>
      </c>
      <c r="K910" s="11" t="s">
        <v>164</v>
      </c>
      <c r="L910" s="11" t="s">
        <v>940</v>
      </c>
      <c r="M910" s="10"/>
      <c r="N910" s="10"/>
      <c r="O910" s="14">
        <f t="shared" si="45"/>
        <v>0</v>
      </c>
      <c r="Q910" s="13">
        <f t="shared" si="43"/>
        <v>4430.5600000000004</v>
      </c>
      <c r="S910" s="13">
        <f t="shared" si="44"/>
        <v>14786.18</v>
      </c>
    </row>
    <row r="911" spans="2:19" ht="12.75" customHeight="1">
      <c r="B911" s="11" t="s">
        <v>1051</v>
      </c>
      <c r="C911" s="11" t="s">
        <v>760</v>
      </c>
      <c r="D911" s="12" t="s">
        <v>164</v>
      </c>
      <c r="E911" s="13">
        <v>77627.23</v>
      </c>
      <c r="F911" s="13">
        <v>1043.3</v>
      </c>
      <c r="G911" s="13">
        <v>2345.8199999999997</v>
      </c>
      <c r="H911" s="13"/>
      <c r="I911" s="13">
        <v>3389.12</v>
      </c>
      <c r="J911" s="11" t="s">
        <v>1051</v>
      </c>
      <c r="K911" s="11" t="s">
        <v>164</v>
      </c>
      <c r="L911" s="11" t="s">
        <v>760</v>
      </c>
      <c r="M911" s="10"/>
      <c r="N911" s="10"/>
      <c r="O911" s="14">
        <f t="shared" si="45"/>
        <v>0</v>
      </c>
      <c r="Q911" s="13">
        <f t="shared" si="43"/>
        <v>2345.8199999999997</v>
      </c>
      <c r="S911" s="13">
        <f t="shared" si="44"/>
        <v>5734.94</v>
      </c>
    </row>
    <row r="912" spans="2:19" ht="12.75" customHeight="1">
      <c r="B912" s="11" t="s">
        <v>1052</v>
      </c>
      <c r="C912" s="11" t="s">
        <v>940</v>
      </c>
      <c r="D912" s="12" t="s">
        <v>164</v>
      </c>
      <c r="E912" s="13">
        <v>85794.93</v>
      </c>
      <c r="F912" s="13"/>
      <c r="G912" s="13">
        <v>902.19</v>
      </c>
      <c r="H912" s="13"/>
      <c r="I912" s="13">
        <v>902.19</v>
      </c>
      <c r="J912" s="11" t="s">
        <v>1052</v>
      </c>
      <c r="K912" s="11" t="s">
        <v>164</v>
      </c>
      <c r="L912" s="11" t="s">
        <v>940</v>
      </c>
      <c r="M912" s="10"/>
      <c r="N912" s="10"/>
      <c r="O912" s="14">
        <f t="shared" si="45"/>
        <v>0</v>
      </c>
      <c r="Q912" s="13">
        <f t="shared" si="43"/>
        <v>902.19</v>
      </c>
      <c r="S912" s="13">
        <f t="shared" si="44"/>
        <v>1804.38</v>
      </c>
    </row>
    <row r="913" spans="2:19" ht="12.75" customHeight="1">
      <c r="B913" s="11" t="s">
        <v>1053</v>
      </c>
      <c r="C913" s="11" t="s">
        <v>163</v>
      </c>
      <c r="D913" s="12" t="s">
        <v>164</v>
      </c>
      <c r="E913" s="13">
        <v>1163934.6200000001</v>
      </c>
      <c r="F913" s="13">
        <v>237831.01</v>
      </c>
      <c r="G913" s="13">
        <v>35193.390000000014</v>
      </c>
      <c r="H913" s="13"/>
      <c r="I913" s="13">
        <v>273024.40000000002</v>
      </c>
      <c r="J913" s="11" t="s">
        <v>1053</v>
      </c>
      <c r="K913" s="11" t="s">
        <v>164</v>
      </c>
      <c r="L913" s="11" t="s">
        <v>163</v>
      </c>
      <c r="M913" s="10"/>
      <c r="N913" s="10"/>
      <c r="O913" s="14">
        <f t="shared" si="45"/>
        <v>0</v>
      </c>
      <c r="Q913" s="13">
        <f t="shared" si="43"/>
        <v>35193.390000000014</v>
      </c>
      <c r="S913" s="13">
        <f t="shared" si="44"/>
        <v>308217.79000000004</v>
      </c>
    </row>
    <row r="914" spans="2:19" ht="12.75" customHeight="1">
      <c r="B914" s="11" t="s">
        <v>1054</v>
      </c>
      <c r="C914" s="11" t="s">
        <v>163</v>
      </c>
      <c r="D914" s="12" t="s">
        <v>164</v>
      </c>
      <c r="E914" s="13">
        <v>1418459.98</v>
      </c>
      <c r="F914" s="13">
        <v>268444.03999999998</v>
      </c>
      <c r="G914" s="13">
        <v>42914.160000000033</v>
      </c>
      <c r="H914" s="13"/>
      <c r="I914" s="13">
        <v>311358.2</v>
      </c>
      <c r="J914" s="11" t="s">
        <v>1054</v>
      </c>
      <c r="K914" s="11" t="s">
        <v>164</v>
      </c>
      <c r="L914" s="11" t="s">
        <v>163</v>
      </c>
      <c r="M914" s="10"/>
      <c r="N914" s="10"/>
      <c r="O914" s="14">
        <f t="shared" si="45"/>
        <v>0</v>
      </c>
      <c r="Q914" s="13">
        <f t="shared" si="43"/>
        <v>42914.160000000033</v>
      </c>
      <c r="S914" s="13">
        <f t="shared" si="44"/>
        <v>354272.36000000004</v>
      </c>
    </row>
    <row r="915" spans="2:19" ht="12.75" customHeight="1">
      <c r="B915" s="11" t="s">
        <v>1055</v>
      </c>
      <c r="C915" s="11" t="s">
        <v>163</v>
      </c>
      <c r="D915" s="12" t="s">
        <v>164</v>
      </c>
      <c r="E915" s="13">
        <v>265806.71999999997</v>
      </c>
      <c r="F915" s="13">
        <v>43263.8</v>
      </c>
      <c r="G915" s="13">
        <v>8035.5799999999945</v>
      </c>
      <c r="H915" s="13"/>
      <c r="I915" s="13">
        <v>51299.38</v>
      </c>
      <c r="J915" s="11" t="s">
        <v>1055</v>
      </c>
      <c r="K915" s="11" t="s">
        <v>164</v>
      </c>
      <c r="L915" s="11" t="s">
        <v>163</v>
      </c>
      <c r="M915" s="10"/>
      <c r="N915" s="10"/>
      <c r="O915" s="14">
        <f t="shared" si="45"/>
        <v>0</v>
      </c>
      <c r="Q915" s="13">
        <f t="shared" si="43"/>
        <v>8035.5799999999945</v>
      </c>
      <c r="S915" s="13">
        <f t="shared" si="44"/>
        <v>59334.959999999992</v>
      </c>
    </row>
    <row r="916" spans="2:19" ht="12.75" customHeight="1">
      <c r="B916" s="11" t="s">
        <v>1056</v>
      </c>
      <c r="C916" s="11" t="s">
        <v>163</v>
      </c>
      <c r="D916" s="12" t="s">
        <v>164</v>
      </c>
      <c r="E916" s="13">
        <v>107267.33</v>
      </c>
      <c r="F916" s="13">
        <v>14012.85</v>
      </c>
      <c r="G916" s="13">
        <v>3242.6999999999989</v>
      </c>
      <c r="H916" s="13"/>
      <c r="I916" s="13">
        <v>17255.55</v>
      </c>
      <c r="J916" s="11" t="s">
        <v>1056</v>
      </c>
      <c r="K916" s="11" t="s">
        <v>164</v>
      </c>
      <c r="L916" s="11" t="s">
        <v>163</v>
      </c>
      <c r="M916" s="10"/>
      <c r="N916" s="10"/>
      <c r="O916" s="14">
        <f t="shared" si="45"/>
        <v>0</v>
      </c>
      <c r="Q916" s="13">
        <f t="shared" si="43"/>
        <v>3242.6999999999989</v>
      </c>
      <c r="S916" s="13">
        <f t="shared" si="44"/>
        <v>20498.25</v>
      </c>
    </row>
    <row r="917" spans="2:19" ht="12.75" customHeight="1">
      <c r="B917" s="11" t="s">
        <v>1057</v>
      </c>
      <c r="C917" s="11" t="s">
        <v>163</v>
      </c>
      <c r="D917" s="12" t="s">
        <v>164</v>
      </c>
      <c r="E917" s="13">
        <v>201226.87</v>
      </c>
      <c r="F917" s="13">
        <v>19971.86</v>
      </c>
      <c r="G917" s="13">
        <v>6085.0599999999977</v>
      </c>
      <c r="H917" s="13"/>
      <c r="I917" s="13">
        <v>26056.92</v>
      </c>
      <c r="J917" s="11" t="s">
        <v>1057</v>
      </c>
      <c r="K917" s="11" t="s">
        <v>164</v>
      </c>
      <c r="L917" s="11" t="s">
        <v>163</v>
      </c>
      <c r="M917" s="10"/>
      <c r="N917" s="10"/>
      <c r="O917" s="14">
        <f t="shared" si="45"/>
        <v>0</v>
      </c>
      <c r="Q917" s="13">
        <f t="shared" si="43"/>
        <v>6085.0599999999977</v>
      </c>
      <c r="S917" s="13">
        <f t="shared" si="44"/>
        <v>32141.979999999996</v>
      </c>
    </row>
    <row r="918" spans="2:19" ht="12.75" customHeight="1">
      <c r="B918" s="11" t="s">
        <v>1058</v>
      </c>
      <c r="C918" s="11" t="s">
        <v>751</v>
      </c>
      <c r="D918" s="12" t="s">
        <v>164</v>
      </c>
      <c r="E918" s="13">
        <v>211792.38</v>
      </c>
      <c r="F918" s="13"/>
      <c r="G918" s="13">
        <v>20853.79</v>
      </c>
      <c r="H918" s="13"/>
      <c r="I918" s="13">
        <v>20853.79</v>
      </c>
      <c r="J918" s="11" t="s">
        <v>1058</v>
      </c>
      <c r="K918" s="11" t="s">
        <v>164</v>
      </c>
      <c r="L918" s="11" t="s">
        <v>751</v>
      </c>
      <c r="M918" s="10"/>
      <c r="N918" s="10"/>
      <c r="O918" s="14">
        <f t="shared" si="45"/>
        <v>0</v>
      </c>
      <c r="Q918" s="13">
        <f t="shared" si="43"/>
        <v>20853.79</v>
      </c>
      <c r="S918" s="13">
        <f t="shared" si="44"/>
        <v>41707.58</v>
      </c>
    </row>
    <row r="919" spans="2:19" ht="12.75" customHeight="1">
      <c r="B919" s="11" t="s">
        <v>1059</v>
      </c>
      <c r="C919" s="11" t="s">
        <v>760</v>
      </c>
      <c r="D919" s="12" t="s">
        <v>164</v>
      </c>
      <c r="E919" s="13">
        <v>206389.3</v>
      </c>
      <c r="F919" s="13">
        <v>7663.7</v>
      </c>
      <c r="G919" s="13">
        <v>6237.7699999999995</v>
      </c>
      <c r="H919" s="13"/>
      <c r="I919" s="13">
        <v>13901.47</v>
      </c>
      <c r="J919" s="11" t="s">
        <v>1059</v>
      </c>
      <c r="K919" s="11" t="s">
        <v>164</v>
      </c>
      <c r="L919" s="11" t="s">
        <v>760</v>
      </c>
      <c r="M919" s="10"/>
      <c r="N919" s="10"/>
      <c r="O919" s="14">
        <f t="shared" si="45"/>
        <v>0</v>
      </c>
      <c r="Q919" s="13">
        <f t="shared" si="43"/>
        <v>6237.7699999999995</v>
      </c>
      <c r="S919" s="13">
        <f t="shared" si="44"/>
        <v>20139.239999999998</v>
      </c>
    </row>
    <row r="920" spans="2:19" ht="12.75" customHeight="1">
      <c r="B920" s="11" t="s">
        <v>1060</v>
      </c>
      <c r="C920" s="11" t="s">
        <v>940</v>
      </c>
      <c r="D920" s="12" t="s">
        <v>164</v>
      </c>
      <c r="E920" s="13">
        <v>58361.21</v>
      </c>
      <c r="F920" s="13"/>
      <c r="G920" s="13">
        <v>2274.2399999999998</v>
      </c>
      <c r="H920" s="13"/>
      <c r="I920" s="13">
        <v>2274.2399999999998</v>
      </c>
      <c r="J920" s="11" t="s">
        <v>1060</v>
      </c>
      <c r="K920" s="11" t="s">
        <v>164</v>
      </c>
      <c r="L920" s="11" t="s">
        <v>940</v>
      </c>
      <c r="M920" s="10"/>
      <c r="N920" s="10"/>
      <c r="O920" s="14">
        <f t="shared" si="45"/>
        <v>0</v>
      </c>
      <c r="Q920" s="13">
        <f t="shared" si="43"/>
        <v>2274.2399999999998</v>
      </c>
      <c r="S920" s="13">
        <f t="shared" si="44"/>
        <v>4548.4799999999996</v>
      </c>
    </row>
    <row r="921" spans="2:19" ht="12.75" customHeight="1">
      <c r="B921" s="11" t="s">
        <v>1061</v>
      </c>
      <c r="C921" s="11" t="s">
        <v>748</v>
      </c>
      <c r="D921" s="12" t="s">
        <v>164</v>
      </c>
      <c r="E921" s="13">
        <v>119998.58</v>
      </c>
      <c r="F921" s="13"/>
      <c r="G921" s="13">
        <v>1303.18</v>
      </c>
      <c r="H921" s="13"/>
      <c r="I921" s="13">
        <v>1303.18</v>
      </c>
      <c r="J921" s="11" t="s">
        <v>1061</v>
      </c>
      <c r="K921" s="11" t="s">
        <v>164</v>
      </c>
      <c r="L921" s="11" t="s">
        <v>748</v>
      </c>
      <c r="M921" s="10"/>
      <c r="N921" s="10"/>
      <c r="O921" s="14">
        <f t="shared" si="45"/>
        <v>0</v>
      </c>
      <c r="Q921" s="13">
        <f t="shared" si="43"/>
        <v>1303.18</v>
      </c>
      <c r="S921" s="13">
        <f t="shared" si="44"/>
        <v>2606.36</v>
      </c>
    </row>
    <row r="922" spans="2:19" ht="12.75" customHeight="1">
      <c r="B922" s="11" t="s">
        <v>1062</v>
      </c>
      <c r="C922" s="11" t="s">
        <v>163</v>
      </c>
      <c r="D922" s="12" t="s">
        <v>164</v>
      </c>
      <c r="E922" s="13">
        <v>322414.67</v>
      </c>
      <c r="F922" s="13">
        <v>51620.29</v>
      </c>
      <c r="G922" s="13">
        <v>9749.07</v>
      </c>
      <c r="H922" s="13"/>
      <c r="I922" s="13">
        <v>61369.36</v>
      </c>
      <c r="J922" s="11" t="s">
        <v>1062</v>
      </c>
      <c r="K922" s="11" t="s">
        <v>164</v>
      </c>
      <c r="L922" s="11" t="s">
        <v>163</v>
      </c>
      <c r="M922" s="10"/>
      <c r="N922" s="10"/>
      <c r="O922" s="14">
        <f t="shared" si="45"/>
        <v>0</v>
      </c>
      <c r="Q922" s="13">
        <f t="shared" si="43"/>
        <v>9749.07</v>
      </c>
      <c r="S922" s="13">
        <f t="shared" si="44"/>
        <v>71118.429999999993</v>
      </c>
    </row>
    <row r="923" spans="2:19" ht="12.75" customHeight="1">
      <c r="B923" s="11" t="s">
        <v>1063</v>
      </c>
      <c r="C923" s="11" t="s">
        <v>163</v>
      </c>
      <c r="D923" s="12" t="s">
        <v>164</v>
      </c>
      <c r="E923" s="13">
        <v>178575.9</v>
      </c>
      <c r="F923" s="13">
        <v>22870.81</v>
      </c>
      <c r="G923" s="13">
        <v>5400.75</v>
      </c>
      <c r="H923" s="13"/>
      <c r="I923" s="13">
        <v>28271.56</v>
      </c>
      <c r="J923" s="11" t="s">
        <v>1063</v>
      </c>
      <c r="K923" s="11" t="s">
        <v>164</v>
      </c>
      <c r="L923" s="11" t="s">
        <v>163</v>
      </c>
      <c r="M923" s="10"/>
      <c r="N923" s="10"/>
      <c r="O923" s="14">
        <f t="shared" si="45"/>
        <v>0</v>
      </c>
      <c r="Q923" s="13">
        <f t="shared" si="43"/>
        <v>5400.75</v>
      </c>
      <c r="S923" s="13">
        <f t="shared" si="44"/>
        <v>33672.31</v>
      </c>
    </row>
    <row r="924" spans="2:19" ht="12.75" customHeight="1">
      <c r="B924" s="11" t="s">
        <v>1064</v>
      </c>
      <c r="C924" s="11" t="s">
        <v>163</v>
      </c>
      <c r="D924" s="12" t="s">
        <v>164</v>
      </c>
      <c r="E924" s="13">
        <v>230511.83</v>
      </c>
      <c r="F924" s="13">
        <v>22361.33</v>
      </c>
      <c r="G924" s="13">
        <v>6967.8299999999981</v>
      </c>
      <c r="H924" s="13"/>
      <c r="I924" s="13">
        <v>29329.16</v>
      </c>
      <c r="J924" s="11" t="s">
        <v>1064</v>
      </c>
      <c r="K924" s="11" t="s">
        <v>164</v>
      </c>
      <c r="L924" s="11" t="s">
        <v>163</v>
      </c>
      <c r="M924" s="10"/>
      <c r="N924" s="10"/>
      <c r="O924" s="14">
        <f t="shared" si="45"/>
        <v>0</v>
      </c>
      <c r="Q924" s="13">
        <f t="shared" si="43"/>
        <v>6967.8299999999981</v>
      </c>
      <c r="S924" s="13">
        <f t="shared" si="44"/>
        <v>36296.99</v>
      </c>
    </row>
    <row r="925" spans="2:19" ht="12.75" customHeight="1">
      <c r="B925" s="11" t="s">
        <v>1065</v>
      </c>
      <c r="C925" s="11" t="s">
        <v>760</v>
      </c>
      <c r="D925" s="12" t="s">
        <v>164</v>
      </c>
      <c r="E925" s="13">
        <v>258403.25</v>
      </c>
      <c r="F925" s="13"/>
      <c r="G925" s="13">
        <v>24800.49</v>
      </c>
      <c r="H925" s="13"/>
      <c r="I925" s="13">
        <v>24800.49</v>
      </c>
      <c r="J925" s="11" t="s">
        <v>1065</v>
      </c>
      <c r="K925" s="11" t="s">
        <v>164</v>
      </c>
      <c r="L925" s="11" t="s">
        <v>760</v>
      </c>
      <c r="M925" s="10"/>
      <c r="N925" s="10"/>
      <c r="O925" s="14">
        <f t="shared" si="45"/>
        <v>0</v>
      </c>
      <c r="Q925" s="13">
        <f t="shared" si="43"/>
        <v>24800.49</v>
      </c>
      <c r="S925" s="13">
        <f t="shared" si="44"/>
        <v>49600.98</v>
      </c>
    </row>
    <row r="926" spans="2:19" ht="12.75" customHeight="1">
      <c r="B926" s="11" t="s">
        <v>1066</v>
      </c>
      <c r="C926" s="11" t="s">
        <v>940</v>
      </c>
      <c r="D926" s="12" t="s">
        <v>164</v>
      </c>
      <c r="E926" s="13">
        <v>252427.92</v>
      </c>
      <c r="F926" s="13">
        <v>8702.59</v>
      </c>
      <c r="G926" s="13">
        <v>7633.7099999999991</v>
      </c>
      <c r="H926" s="13"/>
      <c r="I926" s="13">
        <v>16336.3</v>
      </c>
      <c r="J926" s="11" t="s">
        <v>1066</v>
      </c>
      <c r="K926" s="11" t="s">
        <v>164</v>
      </c>
      <c r="L926" s="11" t="s">
        <v>940</v>
      </c>
      <c r="M926" s="10"/>
      <c r="N926" s="10"/>
      <c r="O926" s="14">
        <f t="shared" si="45"/>
        <v>0</v>
      </c>
      <c r="Q926" s="13">
        <f t="shared" si="43"/>
        <v>7633.7099999999991</v>
      </c>
      <c r="S926" s="13">
        <f t="shared" si="44"/>
        <v>23970.01</v>
      </c>
    </row>
    <row r="927" spans="2:19" ht="12.75" customHeight="1">
      <c r="B927" s="11" t="s">
        <v>1067</v>
      </c>
      <c r="C927" s="11" t="s">
        <v>760</v>
      </c>
      <c r="D927" s="12" t="s">
        <v>164</v>
      </c>
      <c r="E927" s="13">
        <v>115062.51</v>
      </c>
      <c r="F927" s="13">
        <v>982.63</v>
      </c>
      <c r="G927" s="13">
        <v>3477.7200000000003</v>
      </c>
      <c r="H927" s="13"/>
      <c r="I927" s="13">
        <v>4460.3500000000004</v>
      </c>
      <c r="J927" s="11" t="s">
        <v>1067</v>
      </c>
      <c r="K927" s="11" t="s">
        <v>164</v>
      </c>
      <c r="L927" s="11" t="s">
        <v>760</v>
      </c>
      <c r="M927" s="10"/>
      <c r="N927" s="10"/>
      <c r="O927" s="14">
        <f t="shared" si="45"/>
        <v>0</v>
      </c>
      <c r="Q927" s="13">
        <f t="shared" si="43"/>
        <v>3477.7200000000003</v>
      </c>
      <c r="S927" s="13">
        <f t="shared" si="44"/>
        <v>7938.0700000000006</v>
      </c>
    </row>
    <row r="928" spans="2:19" ht="12.75" customHeight="1">
      <c r="B928" s="11" t="s">
        <v>1068</v>
      </c>
      <c r="C928" s="11" t="s">
        <v>748</v>
      </c>
      <c r="D928" s="12" t="s">
        <v>164</v>
      </c>
      <c r="E928" s="13">
        <v>76431.92</v>
      </c>
      <c r="F928" s="13"/>
      <c r="G928" s="13">
        <v>652.72</v>
      </c>
      <c r="H928" s="13"/>
      <c r="I928" s="13">
        <v>652.72</v>
      </c>
      <c r="J928" s="11" t="s">
        <v>1068</v>
      </c>
      <c r="K928" s="11" t="s">
        <v>164</v>
      </c>
      <c r="L928" s="11" t="s">
        <v>748</v>
      </c>
      <c r="M928" s="10"/>
      <c r="N928" s="10"/>
      <c r="O928" s="14">
        <f t="shared" si="45"/>
        <v>0</v>
      </c>
      <c r="Q928" s="13">
        <f t="shared" si="43"/>
        <v>652.72</v>
      </c>
      <c r="S928" s="13">
        <f t="shared" si="44"/>
        <v>1305.44</v>
      </c>
    </row>
    <row r="929" spans="2:19" ht="12.75" customHeight="1">
      <c r="B929" s="11" t="s">
        <v>1069</v>
      </c>
      <c r="C929" s="11" t="s">
        <v>163</v>
      </c>
      <c r="D929" s="12" t="s">
        <v>164</v>
      </c>
      <c r="E929" s="13">
        <v>192741.57</v>
      </c>
      <c r="F929" s="13">
        <v>30078.47</v>
      </c>
      <c r="G929" s="13">
        <v>5829.4000000000015</v>
      </c>
      <c r="H929" s="13"/>
      <c r="I929" s="13">
        <v>35907.870000000003</v>
      </c>
      <c r="J929" s="11" t="s">
        <v>1069</v>
      </c>
      <c r="K929" s="11" t="s">
        <v>164</v>
      </c>
      <c r="L929" s="11" t="s">
        <v>163</v>
      </c>
      <c r="M929" s="10"/>
      <c r="N929" s="10"/>
      <c r="O929" s="14">
        <f t="shared" si="45"/>
        <v>0</v>
      </c>
      <c r="Q929" s="13">
        <f t="shared" si="43"/>
        <v>5829.4000000000015</v>
      </c>
      <c r="S929" s="13">
        <f t="shared" si="44"/>
        <v>41737.270000000004</v>
      </c>
    </row>
    <row r="930" spans="2:19" ht="12.75" customHeight="1">
      <c r="B930" s="11" t="s">
        <v>1070</v>
      </c>
      <c r="C930" s="11" t="s">
        <v>760</v>
      </c>
      <c r="D930" s="12" t="s">
        <v>164</v>
      </c>
      <c r="E930" s="13">
        <v>197850.87</v>
      </c>
      <c r="F930" s="13"/>
      <c r="G930" s="13">
        <v>31152.560000000001</v>
      </c>
      <c r="H930" s="13"/>
      <c r="I930" s="13">
        <v>31152.560000000001</v>
      </c>
      <c r="J930" s="11" t="s">
        <v>1070</v>
      </c>
      <c r="K930" s="11" t="s">
        <v>164</v>
      </c>
      <c r="L930" s="11" t="s">
        <v>760</v>
      </c>
      <c r="M930" s="10"/>
      <c r="N930" s="10"/>
      <c r="O930" s="14">
        <f t="shared" si="45"/>
        <v>0</v>
      </c>
      <c r="Q930" s="13">
        <f t="shared" si="43"/>
        <v>31152.560000000001</v>
      </c>
      <c r="S930" s="13">
        <f t="shared" si="44"/>
        <v>62305.120000000003</v>
      </c>
    </row>
    <row r="931" spans="2:19" ht="12.75" customHeight="1">
      <c r="B931" s="11" t="s">
        <v>1071</v>
      </c>
      <c r="C931" s="11" t="s">
        <v>163</v>
      </c>
      <c r="D931" s="12" t="s">
        <v>164</v>
      </c>
      <c r="E931" s="13">
        <v>215618.92</v>
      </c>
      <c r="F931" s="13">
        <v>20386</v>
      </c>
      <c r="G931" s="13">
        <v>6520.2599999999984</v>
      </c>
      <c r="H931" s="13"/>
      <c r="I931" s="13">
        <v>26906.26</v>
      </c>
      <c r="J931" s="11" t="s">
        <v>1071</v>
      </c>
      <c r="K931" s="11" t="s">
        <v>164</v>
      </c>
      <c r="L931" s="11" t="s">
        <v>163</v>
      </c>
      <c r="M931" s="10"/>
      <c r="N931" s="10"/>
      <c r="O931" s="14">
        <f t="shared" si="45"/>
        <v>0</v>
      </c>
      <c r="Q931" s="13">
        <f t="shared" si="43"/>
        <v>6520.2599999999984</v>
      </c>
      <c r="S931" s="13">
        <f t="shared" si="44"/>
        <v>33426.519999999997</v>
      </c>
    </row>
    <row r="932" spans="2:19" ht="12.75" customHeight="1">
      <c r="B932" s="11" t="s">
        <v>1072</v>
      </c>
      <c r="C932" s="11" t="s">
        <v>1073</v>
      </c>
      <c r="D932" s="12" t="s">
        <v>164</v>
      </c>
      <c r="E932" s="13">
        <v>61389.440000000002</v>
      </c>
      <c r="F932" s="13">
        <v>3882.36</v>
      </c>
      <c r="G932" s="13">
        <v>1855.8600000000001</v>
      </c>
      <c r="H932" s="13"/>
      <c r="I932" s="13">
        <v>5738.22</v>
      </c>
      <c r="J932" s="11" t="s">
        <v>1072</v>
      </c>
      <c r="K932" s="11" t="s">
        <v>164</v>
      </c>
      <c r="L932" s="11" t="s">
        <v>1073</v>
      </c>
      <c r="M932" s="10"/>
      <c r="N932" s="10"/>
      <c r="O932" s="14">
        <f t="shared" si="45"/>
        <v>0</v>
      </c>
      <c r="Q932" s="13">
        <f t="shared" si="43"/>
        <v>1855.8600000000001</v>
      </c>
      <c r="S932" s="13">
        <f t="shared" si="44"/>
        <v>7594.08</v>
      </c>
    </row>
    <row r="933" spans="2:19" ht="12.75" customHeight="1">
      <c r="B933" s="11" t="s">
        <v>1074</v>
      </c>
      <c r="C933" s="11" t="s">
        <v>760</v>
      </c>
      <c r="D933" s="12" t="s">
        <v>164</v>
      </c>
      <c r="E933" s="13">
        <v>49196.800000000003</v>
      </c>
      <c r="F933" s="13">
        <v>1614.47</v>
      </c>
      <c r="G933" s="13">
        <v>1487.0400000000002</v>
      </c>
      <c r="H933" s="13"/>
      <c r="I933" s="13">
        <v>3101.51</v>
      </c>
      <c r="J933" s="11" t="s">
        <v>1074</v>
      </c>
      <c r="K933" s="11" t="s">
        <v>164</v>
      </c>
      <c r="L933" s="11" t="s">
        <v>760</v>
      </c>
      <c r="M933" s="10"/>
      <c r="N933" s="10"/>
      <c r="O933" s="14">
        <f t="shared" si="45"/>
        <v>0</v>
      </c>
      <c r="Q933" s="13">
        <f t="shared" si="43"/>
        <v>1487.0400000000002</v>
      </c>
      <c r="S933" s="13">
        <f t="shared" si="44"/>
        <v>4588.55</v>
      </c>
    </row>
    <row r="934" spans="2:19" ht="12.75" customHeight="1">
      <c r="B934" s="11" t="s">
        <v>1075</v>
      </c>
      <c r="C934" s="11" t="s">
        <v>760</v>
      </c>
      <c r="D934" s="12" t="s">
        <v>164</v>
      </c>
      <c r="E934" s="13">
        <v>128226.19</v>
      </c>
      <c r="F934" s="13"/>
      <c r="G934" s="13">
        <v>4646.53</v>
      </c>
      <c r="H934" s="13"/>
      <c r="I934" s="13">
        <v>4646.53</v>
      </c>
      <c r="J934" s="11" t="s">
        <v>1075</v>
      </c>
      <c r="K934" s="11" t="s">
        <v>164</v>
      </c>
      <c r="L934" s="11" t="s">
        <v>760</v>
      </c>
      <c r="M934" s="10"/>
      <c r="N934" s="10"/>
      <c r="O934" s="14">
        <f t="shared" si="45"/>
        <v>0</v>
      </c>
      <c r="Q934" s="13">
        <f t="shared" si="43"/>
        <v>4646.53</v>
      </c>
      <c r="S934" s="13">
        <f t="shared" si="44"/>
        <v>9293.06</v>
      </c>
    </row>
    <row r="935" spans="2:19" ht="12.75" customHeight="1">
      <c r="B935" s="11" t="s">
        <v>1076</v>
      </c>
      <c r="C935" s="11" t="s">
        <v>163</v>
      </c>
      <c r="D935" s="12" t="s">
        <v>164</v>
      </c>
      <c r="E935" s="13">
        <v>212914.18</v>
      </c>
      <c r="F935" s="13">
        <v>32534.63</v>
      </c>
      <c r="G935" s="13">
        <v>6438.1399999999958</v>
      </c>
      <c r="H935" s="13"/>
      <c r="I935" s="13">
        <v>38972.769999999997</v>
      </c>
      <c r="J935" s="11" t="s">
        <v>1076</v>
      </c>
      <c r="K935" s="11" t="s">
        <v>164</v>
      </c>
      <c r="L935" s="11" t="s">
        <v>163</v>
      </c>
      <c r="M935" s="10"/>
      <c r="N935" s="10"/>
      <c r="O935" s="14">
        <f t="shared" si="45"/>
        <v>0</v>
      </c>
      <c r="Q935" s="13">
        <f t="shared" si="43"/>
        <v>6438.1399999999958</v>
      </c>
      <c r="S935" s="13">
        <f t="shared" si="44"/>
        <v>45410.909999999989</v>
      </c>
    </row>
    <row r="936" spans="2:19" ht="12.75" customHeight="1">
      <c r="B936" s="11" t="s">
        <v>1077</v>
      </c>
      <c r="C936" s="11" t="s">
        <v>163</v>
      </c>
      <c r="D936" s="12" t="s">
        <v>164</v>
      </c>
      <c r="E936" s="13">
        <v>210033.97</v>
      </c>
      <c r="F936" s="13">
        <v>25937.46</v>
      </c>
      <c r="G936" s="13">
        <v>6351.6500000000015</v>
      </c>
      <c r="H936" s="13"/>
      <c r="I936" s="13">
        <v>32289.11</v>
      </c>
      <c r="J936" s="11" t="s">
        <v>1077</v>
      </c>
      <c r="K936" s="11" t="s">
        <v>164</v>
      </c>
      <c r="L936" s="11" t="s">
        <v>163</v>
      </c>
      <c r="M936" s="10"/>
      <c r="N936" s="10"/>
      <c r="O936" s="14">
        <f t="shared" si="45"/>
        <v>0</v>
      </c>
      <c r="Q936" s="13">
        <f t="shared" si="43"/>
        <v>6351.6500000000015</v>
      </c>
      <c r="S936" s="13">
        <f t="shared" si="44"/>
        <v>38640.76</v>
      </c>
    </row>
    <row r="937" spans="2:19" ht="12.75" customHeight="1">
      <c r="B937" s="11" t="s">
        <v>1078</v>
      </c>
      <c r="C937" s="11" t="s">
        <v>760</v>
      </c>
      <c r="D937" s="12" t="s">
        <v>164</v>
      </c>
      <c r="E937" s="13">
        <v>232558.56</v>
      </c>
      <c r="F937" s="13"/>
      <c r="G937" s="13">
        <v>29150.92</v>
      </c>
      <c r="H937" s="13"/>
      <c r="I937" s="13">
        <v>29150.92</v>
      </c>
      <c r="J937" s="11" t="s">
        <v>1078</v>
      </c>
      <c r="K937" s="11" t="s">
        <v>164</v>
      </c>
      <c r="L937" s="11" t="s">
        <v>760</v>
      </c>
      <c r="M937" s="10"/>
      <c r="N937" s="10"/>
      <c r="O937" s="14">
        <f t="shared" si="45"/>
        <v>0</v>
      </c>
      <c r="Q937" s="13">
        <f t="shared" si="43"/>
        <v>29150.92</v>
      </c>
      <c r="S937" s="13">
        <f t="shared" si="44"/>
        <v>58301.84</v>
      </c>
    </row>
    <row r="938" spans="2:19" ht="12.75" customHeight="1">
      <c r="B938" s="11" t="s">
        <v>1079</v>
      </c>
      <c r="C938" s="11" t="s">
        <v>1080</v>
      </c>
      <c r="D938" s="12" t="s">
        <v>164</v>
      </c>
      <c r="E938" s="13">
        <v>379120.18</v>
      </c>
      <c r="F938" s="13">
        <v>24448.69</v>
      </c>
      <c r="G938" s="13">
        <v>11463.329999999998</v>
      </c>
      <c r="H938" s="13"/>
      <c r="I938" s="13">
        <v>35912.019999999997</v>
      </c>
      <c r="J938" s="11" t="s">
        <v>1079</v>
      </c>
      <c r="K938" s="11" t="s">
        <v>164</v>
      </c>
      <c r="L938" s="11" t="s">
        <v>1080</v>
      </c>
      <c r="M938" s="10"/>
      <c r="N938" s="10"/>
      <c r="O938" s="14">
        <f t="shared" si="45"/>
        <v>0</v>
      </c>
      <c r="Q938" s="13">
        <f t="shared" si="43"/>
        <v>11463.329999999998</v>
      </c>
      <c r="S938" s="13">
        <f t="shared" si="44"/>
        <v>47375.349999999991</v>
      </c>
    </row>
    <row r="939" spans="2:19" ht="12.75" customHeight="1">
      <c r="B939" s="11" t="s">
        <v>1081</v>
      </c>
      <c r="C939" s="11" t="s">
        <v>940</v>
      </c>
      <c r="D939" s="12" t="s">
        <v>164</v>
      </c>
      <c r="E939" s="13">
        <v>28450.19</v>
      </c>
      <c r="F939" s="13"/>
      <c r="G939" s="13">
        <v>2586.7199999999998</v>
      </c>
      <c r="H939" s="13"/>
      <c r="I939" s="13">
        <v>2586.7199999999998</v>
      </c>
      <c r="J939" s="11" t="s">
        <v>1081</v>
      </c>
      <c r="K939" s="11" t="s">
        <v>164</v>
      </c>
      <c r="L939" s="11" t="s">
        <v>940</v>
      </c>
      <c r="M939" s="10"/>
      <c r="N939" s="10"/>
      <c r="O939" s="14">
        <f t="shared" si="45"/>
        <v>0</v>
      </c>
      <c r="Q939" s="13">
        <f t="shared" si="43"/>
        <v>2586.7199999999998</v>
      </c>
      <c r="S939" s="13">
        <f t="shared" si="44"/>
        <v>5173.4399999999996</v>
      </c>
    </row>
    <row r="940" spans="2:19" ht="12.75" customHeight="1">
      <c r="B940" s="11" t="s">
        <v>1082</v>
      </c>
      <c r="C940" s="11" t="s">
        <v>751</v>
      </c>
      <c r="D940" s="12" t="s">
        <v>164</v>
      </c>
      <c r="E940" s="13">
        <v>239312.4</v>
      </c>
      <c r="F940" s="13">
        <v>7139.99</v>
      </c>
      <c r="G940" s="13">
        <v>7233.52</v>
      </c>
      <c r="H940" s="13"/>
      <c r="I940" s="13">
        <v>14373.51</v>
      </c>
      <c r="J940" s="11" t="s">
        <v>1082</v>
      </c>
      <c r="K940" s="11" t="s">
        <v>164</v>
      </c>
      <c r="L940" s="11" t="s">
        <v>751</v>
      </c>
      <c r="M940" s="10"/>
      <c r="N940" s="10"/>
      <c r="O940" s="14">
        <f t="shared" si="45"/>
        <v>0</v>
      </c>
      <c r="Q940" s="13">
        <f t="shared" si="43"/>
        <v>7233.52</v>
      </c>
      <c r="S940" s="13">
        <f t="shared" si="44"/>
        <v>21607.03</v>
      </c>
    </row>
    <row r="941" spans="2:19" ht="12.75" customHeight="1">
      <c r="B941" s="11" t="s">
        <v>1083</v>
      </c>
      <c r="C941" s="11" t="s">
        <v>748</v>
      </c>
      <c r="D941" s="12" t="s">
        <v>164</v>
      </c>
      <c r="E941" s="13">
        <v>118993.57</v>
      </c>
      <c r="F941" s="13"/>
      <c r="G941" s="13">
        <v>4012.85</v>
      </c>
      <c r="H941" s="13"/>
      <c r="I941" s="13">
        <v>4012.85</v>
      </c>
      <c r="J941" s="11" t="s">
        <v>1083</v>
      </c>
      <c r="K941" s="11" t="s">
        <v>164</v>
      </c>
      <c r="L941" s="11" t="s">
        <v>748</v>
      </c>
      <c r="M941" s="10"/>
      <c r="N941" s="10"/>
      <c r="O941" s="14">
        <f t="shared" si="45"/>
        <v>0</v>
      </c>
      <c r="Q941" s="13">
        <f t="shared" si="43"/>
        <v>4012.85</v>
      </c>
      <c r="S941" s="13">
        <f t="shared" si="44"/>
        <v>8025.7</v>
      </c>
    </row>
    <row r="942" spans="2:19" ht="12.75" customHeight="1">
      <c r="B942" s="11" t="s">
        <v>1084</v>
      </c>
      <c r="C942" s="11" t="s">
        <v>163</v>
      </c>
      <c r="D942" s="12" t="s">
        <v>164</v>
      </c>
      <c r="E942" s="13">
        <v>118909.75999999999</v>
      </c>
      <c r="F942" s="13">
        <v>14289.81</v>
      </c>
      <c r="G942" s="13">
        <v>3596.3900000000012</v>
      </c>
      <c r="H942" s="13"/>
      <c r="I942" s="13">
        <v>17886.2</v>
      </c>
      <c r="J942" s="11" t="s">
        <v>1084</v>
      </c>
      <c r="K942" s="11" t="s">
        <v>164</v>
      </c>
      <c r="L942" s="11" t="s">
        <v>163</v>
      </c>
      <c r="M942" s="10"/>
      <c r="N942" s="10"/>
      <c r="O942" s="14">
        <f t="shared" si="45"/>
        <v>0</v>
      </c>
      <c r="Q942" s="13">
        <f t="shared" si="43"/>
        <v>3596.3900000000012</v>
      </c>
      <c r="S942" s="13">
        <f t="shared" si="44"/>
        <v>21482.590000000004</v>
      </c>
    </row>
    <row r="943" spans="2:19" ht="12.75" customHeight="1">
      <c r="B943" s="11" t="s">
        <v>1085</v>
      </c>
      <c r="C943" s="11" t="s">
        <v>940</v>
      </c>
      <c r="D943" s="12" t="s">
        <v>164</v>
      </c>
      <c r="E943" s="13">
        <v>135298.66</v>
      </c>
      <c r="F943" s="13">
        <v>3778.9</v>
      </c>
      <c r="G943" s="13">
        <v>4089.9100000000003</v>
      </c>
      <c r="H943" s="13"/>
      <c r="I943" s="13">
        <v>7868.81</v>
      </c>
      <c r="J943" s="11" t="s">
        <v>1085</v>
      </c>
      <c r="K943" s="11" t="s">
        <v>164</v>
      </c>
      <c r="L943" s="11" t="s">
        <v>940</v>
      </c>
      <c r="M943" s="10"/>
      <c r="N943" s="10"/>
      <c r="O943" s="14">
        <f t="shared" si="45"/>
        <v>0</v>
      </c>
      <c r="Q943" s="13">
        <f t="shared" si="43"/>
        <v>4089.9100000000003</v>
      </c>
      <c r="S943" s="13">
        <f t="shared" si="44"/>
        <v>11958.720000000001</v>
      </c>
    </row>
    <row r="944" spans="2:19" ht="12.75" customHeight="1">
      <c r="B944" s="11" t="s">
        <v>1086</v>
      </c>
      <c r="C944" s="11" t="s">
        <v>940</v>
      </c>
      <c r="D944" s="12" t="s">
        <v>164</v>
      </c>
      <c r="E944" s="13">
        <v>15740.04</v>
      </c>
      <c r="F944" s="13"/>
      <c r="G944" s="13">
        <v>460.3</v>
      </c>
      <c r="H944" s="13"/>
      <c r="I944" s="13">
        <v>460.3</v>
      </c>
      <c r="J944" s="11" t="s">
        <v>1086</v>
      </c>
      <c r="K944" s="11" t="s">
        <v>164</v>
      </c>
      <c r="L944" s="11" t="s">
        <v>940</v>
      </c>
      <c r="M944" s="10"/>
      <c r="N944" s="10"/>
      <c r="O944" s="14">
        <f t="shared" si="45"/>
        <v>0</v>
      </c>
      <c r="Q944" s="13">
        <f t="shared" si="43"/>
        <v>460.3</v>
      </c>
      <c r="S944" s="13">
        <f t="shared" si="44"/>
        <v>920.6</v>
      </c>
    </row>
    <row r="945" spans="2:19" ht="12.75" customHeight="1">
      <c r="B945" s="11" t="s">
        <v>1087</v>
      </c>
      <c r="C945" s="11" t="s">
        <v>163</v>
      </c>
      <c r="D945" s="12" t="s">
        <v>164</v>
      </c>
      <c r="E945" s="13">
        <v>125659.53</v>
      </c>
      <c r="F945" s="13">
        <v>18473.27</v>
      </c>
      <c r="G945" s="13">
        <v>3799.7599999999984</v>
      </c>
      <c r="H945" s="13"/>
      <c r="I945" s="13">
        <v>22273.03</v>
      </c>
      <c r="J945" s="11" t="s">
        <v>1087</v>
      </c>
      <c r="K945" s="11" t="s">
        <v>164</v>
      </c>
      <c r="L945" s="11" t="s">
        <v>163</v>
      </c>
      <c r="M945" s="10"/>
      <c r="N945" s="10"/>
      <c r="O945" s="14">
        <f t="shared" si="45"/>
        <v>0</v>
      </c>
      <c r="Q945" s="13">
        <f t="shared" si="43"/>
        <v>3799.7599999999984</v>
      </c>
      <c r="S945" s="13">
        <f t="shared" si="44"/>
        <v>26072.789999999997</v>
      </c>
    </row>
    <row r="946" spans="2:19" ht="12.75" customHeight="1">
      <c r="B946" s="11" t="s">
        <v>1088</v>
      </c>
      <c r="C946" s="11" t="s">
        <v>163</v>
      </c>
      <c r="D946" s="12" t="s">
        <v>164</v>
      </c>
      <c r="E946" s="13">
        <v>153408.91</v>
      </c>
      <c r="F946" s="13">
        <v>18100.11</v>
      </c>
      <c r="G946" s="13">
        <v>4636.93</v>
      </c>
      <c r="H946" s="13"/>
      <c r="I946" s="13">
        <v>22737.040000000001</v>
      </c>
      <c r="J946" s="11" t="s">
        <v>1088</v>
      </c>
      <c r="K946" s="11" t="s">
        <v>164</v>
      </c>
      <c r="L946" s="11" t="s">
        <v>163</v>
      </c>
      <c r="M946" s="10"/>
      <c r="N946" s="10"/>
      <c r="O946" s="14">
        <f t="shared" si="45"/>
        <v>0</v>
      </c>
      <c r="Q946" s="13">
        <f t="shared" si="43"/>
        <v>4636.93</v>
      </c>
      <c r="S946" s="13">
        <f t="shared" si="44"/>
        <v>27373.97</v>
      </c>
    </row>
    <row r="947" spans="2:19" ht="12.75" customHeight="1">
      <c r="B947" s="11" t="s">
        <v>1089</v>
      </c>
      <c r="C947" s="11" t="s">
        <v>1048</v>
      </c>
      <c r="D947" s="12" t="s">
        <v>164</v>
      </c>
      <c r="E947" s="13">
        <v>202917.36</v>
      </c>
      <c r="F947" s="13">
        <v>17808.68</v>
      </c>
      <c r="G947" s="13">
        <v>6130.09</v>
      </c>
      <c r="H947" s="13"/>
      <c r="I947" s="13">
        <v>23938.77</v>
      </c>
      <c r="J947" s="11" t="s">
        <v>1089</v>
      </c>
      <c r="K947" s="11" t="s">
        <v>164</v>
      </c>
      <c r="L947" s="11" t="s">
        <v>1048</v>
      </c>
      <c r="M947" s="10"/>
      <c r="N947" s="10"/>
      <c r="O947" s="14">
        <f t="shared" si="45"/>
        <v>0</v>
      </c>
      <c r="Q947" s="13">
        <f t="shared" si="43"/>
        <v>6130.09</v>
      </c>
      <c r="S947" s="13">
        <f t="shared" si="44"/>
        <v>30068.86</v>
      </c>
    </row>
    <row r="948" spans="2:19" ht="12.75" customHeight="1">
      <c r="B948" s="11" t="s">
        <v>1090</v>
      </c>
      <c r="C948" s="11" t="s">
        <v>748</v>
      </c>
      <c r="D948" s="12" t="s">
        <v>164</v>
      </c>
      <c r="E948" s="13">
        <v>88143.53</v>
      </c>
      <c r="F948" s="13">
        <v>4886.7700000000004</v>
      </c>
      <c r="G948" s="13">
        <v>2665.04</v>
      </c>
      <c r="H948" s="13"/>
      <c r="I948" s="13">
        <v>7551.81</v>
      </c>
      <c r="J948" s="11" t="s">
        <v>1090</v>
      </c>
      <c r="K948" s="11" t="s">
        <v>164</v>
      </c>
      <c r="L948" s="11" t="s">
        <v>748</v>
      </c>
      <c r="M948" s="10"/>
      <c r="N948" s="10"/>
      <c r="O948" s="14">
        <f t="shared" si="45"/>
        <v>0</v>
      </c>
      <c r="Q948" s="13">
        <f t="shared" si="43"/>
        <v>2665.04</v>
      </c>
      <c r="S948" s="13">
        <f t="shared" si="44"/>
        <v>10216.85</v>
      </c>
    </row>
    <row r="949" spans="2:19" ht="12.75" customHeight="1">
      <c r="B949" s="11" t="s">
        <v>1091</v>
      </c>
      <c r="C949" s="11" t="s">
        <v>760</v>
      </c>
      <c r="D949" s="12" t="s">
        <v>164</v>
      </c>
      <c r="E949" s="13">
        <v>33031.19</v>
      </c>
      <c r="F949" s="13"/>
      <c r="G949" s="13">
        <v>1810.58</v>
      </c>
      <c r="H949" s="13"/>
      <c r="I949" s="13">
        <v>1810.58</v>
      </c>
      <c r="J949" s="11" t="s">
        <v>1091</v>
      </c>
      <c r="K949" s="11" t="s">
        <v>164</v>
      </c>
      <c r="L949" s="11" t="s">
        <v>760</v>
      </c>
      <c r="M949" s="10"/>
      <c r="N949" s="10"/>
      <c r="O949" s="14">
        <f t="shared" si="45"/>
        <v>0</v>
      </c>
      <c r="Q949" s="13">
        <f t="shared" si="43"/>
        <v>1810.58</v>
      </c>
      <c r="S949" s="13">
        <f t="shared" si="44"/>
        <v>3621.16</v>
      </c>
    </row>
    <row r="950" spans="2:19" ht="12.75" customHeight="1">
      <c r="B950" s="11" t="s">
        <v>1092</v>
      </c>
      <c r="C950" s="11" t="s">
        <v>751</v>
      </c>
      <c r="D950" s="12" t="s">
        <v>164</v>
      </c>
      <c r="E950" s="13">
        <v>50913.7</v>
      </c>
      <c r="F950" s="13"/>
      <c r="G950" s="13">
        <v>1460.61</v>
      </c>
      <c r="H950" s="13"/>
      <c r="I950" s="13">
        <v>1460.61</v>
      </c>
      <c r="J950" s="11" t="s">
        <v>1092</v>
      </c>
      <c r="K950" s="11" t="s">
        <v>164</v>
      </c>
      <c r="L950" s="11" t="s">
        <v>751</v>
      </c>
      <c r="M950" s="10"/>
      <c r="N950" s="10"/>
      <c r="O950" s="14">
        <f t="shared" si="45"/>
        <v>0</v>
      </c>
      <c r="Q950" s="13">
        <f t="shared" si="43"/>
        <v>1460.61</v>
      </c>
      <c r="S950" s="13">
        <f t="shared" si="44"/>
        <v>2921.22</v>
      </c>
    </row>
    <row r="951" spans="2:19" ht="12.75" customHeight="1">
      <c r="B951" s="11" t="s">
        <v>1093</v>
      </c>
      <c r="C951" s="11" t="s">
        <v>163</v>
      </c>
      <c r="D951" s="12" t="s">
        <v>164</v>
      </c>
      <c r="E951" s="13">
        <v>133944.56</v>
      </c>
      <c r="F951" s="13">
        <v>15489.17</v>
      </c>
      <c r="G951" s="13">
        <v>4049.0399999999991</v>
      </c>
      <c r="H951" s="13"/>
      <c r="I951" s="13">
        <v>19538.21</v>
      </c>
      <c r="J951" s="11" t="s">
        <v>1093</v>
      </c>
      <c r="K951" s="11" t="s">
        <v>164</v>
      </c>
      <c r="L951" s="11" t="s">
        <v>163</v>
      </c>
      <c r="M951" s="10"/>
      <c r="N951" s="10"/>
      <c r="O951" s="14">
        <f t="shared" si="45"/>
        <v>0</v>
      </c>
      <c r="Q951" s="13">
        <f t="shared" si="43"/>
        <v>4049.0399999999991</v>
      </c>
      <c r="S951" s="13">
        <f t="shared" si="44"/>
        <v>23587.25</v>
      </c>
    </row>
    <row r="952" spans="2:19" ht="12.75" customHeight="1">
      <c r="B952" s="11" t="s">
        <v>1094</v>
      </c>
      <c r="C952" s="11" t="s">
        <v>1048</v>
      </c>
      <c r="D952" s="12" t="s">
        <v>164</v>
      </c>
      <c r="E952" s="13">
        <v>127721.19</v>
      </c>
      <c r="F952" s="13">
        <v>10753.13</v>
      </c>
      <c r="G952" s="13">
        <v>3859.9000000000015</v>
      </c>
      <c r="H952" s="13"/>
      <c r="I952" s="13">
        <v>14613.03</v>
      </c>
      <c r="J952" s="11" t="s">
        <v>1094</v>
      </c>
      <c r="K952" s="11" t="s">
        <v>164</v>
      </c>
      <c r="L952" s="11" t="s">
        <v>1048</v>
      </c>
      <c r="M952" s="10"/>
      <c r="N952" s="10"/>
      <c r="O952" s="14">
        <f t="shared" si="45"/>
        <v>0</v>
      </c>
      <c r="Q952" s="13">
        <f t="shared" si="43"/>
        <v>3859.9000000000015</v>
      </c>
      <c r="S952" s="13">
        <f t="shared" si="44"/>
        <v>18472.93</v>
      </c>
    </row>
    <row r="953" spans="2:19" ht="12.75" customHeight="1">
      <c r="B953" s="11" t="s">
        <v>1095</v>
      </c>
      <c r="C953" s="11" t="s">
        <v>760</v>
      </c>
      <c r="D953" s="12" t="s">
        <v>164</v>
      </c>
      <c r="E953" s="13">
        <v>85012.81</v>
      </c>
      <c r="F953" s="13">
        <v>4898.8100000000004</v>
      </c>
      <c r="G953" s="13">
        <v>2569.8799999999992</v>
      </c>
      <c r="H953" s="13"/>
      <c r="I953" s="13">
        <v>7468.69</v>
      </c>
      <c r="J953" s="11" t="s">
        <v>1095</v>
      </c>
      <c r="K953" s="11" t="s">
        <v>164</v>
      </c>
      <c r="L953" s="11" t="s">
        <v>760</v>
      </c>
      <c r="M953" s="10"/>
      <c r="N953" s="10"/>
      <c r="O953" s="14">
        <f t="shared" si="45"/>
        <v>0</v>
      </c>
      <c r="Q953" s="13">
        <f t="shared" si="43"/>
        <v>2569.8799999999992</v>
      </c>
      <c r="S953" s="13">
        <f t="shared" si="44"/>
        <v>10038.57</v>
      </c>
    </row>
    <row r="954" spans="2:19" ht="12.75" customHeight="1">
      <c r="B954" s="11" t="s">
        <v>1096</v>
      </c>
      <c r="C954" s="11" t="s">
        <v>751</v>
      </c>
      <c r="D954" s="12" t="s">
        <v>164</v>
      </c>
      <c r="E954" s="13">
        <v>235101.63</v>
      </c>
      <c r="F954" s="13">
        <v>5162.1000000000004</v>
      </c>
      <c r="G954" s="13">
        <v>7103.6399999999994</v>
      </c>
      <c r="H954" s="13"/>
      <c r="I954" s="13">
        <v>12265.74</v>
      </c>
      <c r="J954" s="11" t="s">
        <v>1096</v>
      </c>
      <c r="K954" s="11" t="s">
        <v>164</v>
      </c>
      <c r="L954" s="11" t="s">
        <v>751</v>
      </c>
      <c r="M954" s="10"/>
      <c r="N954" s="10"/>
      <c r="O954" s="14">
        <f t="shared" si="45"/>
        <v>0</v>
      </c>
      <c r="Q954" s="13">
        <f t="shared" si="43"/>
        <v>7103.6399999999994</v>
      </c>
      <c r="S954" s="13">
        <f t="shared" si="44"/>
        <v>19369.379999999997</v>
      </c>
    </row>
    <row r="955" spans="2:19" ht="12.75" customHeight="1">
      <c r="B955" s="11" t="s">
        <v>1097</v>
      </c>
      <c r="C955" s="11" t="s">
        <v>1098</v>
      </c>
      <c r="D955" s="12" t="s">
        <v>164</v>
      </c>
      <c r="E955" s="13">
        <v>126264.25</v>
      </c>
      <c r="F955" s="13"/>
      <c r="G955" s="13">
        <v>2916.32</v>
      </c>
      <c r="H955" s="13"/>
      <c r="I955" s="13">
        <v>2916.32</v>
      </c>
      <c r="J955" s="11" t="s">
        <v>1097</v>
      </c>
      <c r="K955" s="11" t="s">
        <v>164</v>
      </c>
      <c r="L955" s="11" t="s">
        <v>1098</v>
      </c>
      <c r="M955" s="10"/>
      <c r="N955" s="10"/>
      <c r="O955" s="14">
        <f t="shared" si="45"/>
        <v>0</v>
      </c>
      <c r="Q955" s="13">
        <f t="shared" si="43"/>
        <v>2916.32</v>
      </c>
      <c r="S955" s="13">
        <f t="shared" si="44"/>
        <v>5832.64</v>
      </c>
    </row>
    <row r="956" spans="2:19" ht="12.75" customHeight="1">
      <c r="B956" s="11" t="s">
        <v>1099</v>
      </c>
      <c r="C956" s="11" t="s">
        <v>163</v>
      </c>
      <c r="D956" s="12" t="s">
        <v>164</v>
      </c>
      <c r="E956" s="13">
        <v>107753.15</v>
      </c>
      <c r="F956" s="13">
        <v>12149.49</v>
      </c>
      <c r="G956" s="13">
        <v>3256.7900000000009</v>
      </c>
      <c r="H956" s="13"/>
      <c r="I956" s="13">
        <v>15406.28</v>
      </c>
      <c r="J956" s="11" t="s">
        <v>1099</v>
      </c>
      <c r="K956" s="11" t="s">
        <v>164</v>
      </c>
      <c r="L956" s="11" t="s">
        <v>163</v>
      </c>
      <c r="M956" s="10"/>
      <c r="N956" s="10"/>
      <c r="O956" s="14">
        <f t="shared" si="45"/>
        <v>0</v>
      </c>
      <c r="Q956" s="13">
        <f t="shared" si="43"/>
        <v>3256.7900000000009</v>
      </c>
      <c r="S956" s="13">
        <f t="shared" si="44"/>
        <v>18663.07</v>
      </c>
    </row>
    <row r="957" spans="2:19" ht="12.75" customHeight="1">
      <c r="B957" s="11" t="s">
        <v>1100</v>
      </c>
      <c r="C957" s="11" t="s">
        <v>163</v>
      </c>
      <c r="D957" s="12" t="s">
        <v>164</v>
      </c>
      <c r="E957" s="13">
        <v>249478.89</v>
      </c>
      <c r="F957" s="13">
        <v>20256.990000000002</v>
      </c>
      <c r="G957" s="13">
        <v>7537.619999999999</v>
      </c>
      <c r="H957" s="13"/>
      <c r="I957" s="13">
        <v>27794.61</v>
      </c>
      <c r="J957" s="11" t="s">
        <v>1100</v>
      </c>
      <c r="K957" s="11" t="s">
        <v>164</v>
      </c>
      <c r="L957" s="11" t="s">
        <v>163</v>
      </c>
      <c r="M957" s="10"/>
      <c r="N957" s="10"/>
      <c r="O957" s="14">
        <f t="shared" si="45"/>
        <v>0</v>
      </c>
      <c r="Q957" s="13">
        <f t="shared" si="43"/>
        <v>7537.619999999999</v>
      </c>
      <c r="S957" s="13">
        <f t="shared" si="44"/>
        <v>35332.229999999996</v>
      </c>
    </row>
    <row r="958" spans="2:19" ht="12.75" customHeight="1">
      <c r="B958" s="11" t="s">
        <v>1101</v>
      </c>
      <c r="C958" s="11" t="s">
        <v>760</v>
      </c>
      <c r="D958" s="12" t="s">
        <v>164</v>
      </c>
      <c r="E958" s="13">
        <v>345237.01</v>
      </c>
      <c r="F958" s="13">
        <v>18254.259999999998</v>
      </c>
      <c r="G958" s="13">
        <v>10441.450000000001</v>
      </c>
      <c r="H958" s="13"/>
      <c r="I958" s="13">
        <v>28695.71</v>
      </c>
      <c r="J958" s="11" t="s">
        <v>1101</v>
      </c>
      <c r="K958" s="11" t="s">
        <v>164</v>
      </c>
      <c r="L958" s="11" t="s">
        <v>760</v>
      </c>
      <c r="M958" s="10"/>
      <c r="N958" s="10"/>
      <c r="O958" s="14">
        <f t="shared" si="45"/>
        <v>0</v>
      </c>
      <c r="Q958" s="13">
        <f t="shared" si="43"/>
        <v>10441.450000000001</v>
      </c>
      <c r="S958" s="13">
        <f t="shared" si="44"/>
        <v>39137.160000000003</v>
      </c>
    </row>
    <row r="959" spans="2:19" ht="12.75" customHeight="1">
      <c r="B959" s="11" t="s">
        <v>1102</v>
      </c>
      <c r="C959" s="11" t="s">
        <v>1103</v>
      </c>
      <c r="D959" s="12" t="s">
        <v>164</v>
      </c>
      <c r="E959" s="13">
        <v>162698.35</v>
      </c>
      <c r="F959" s="13"/>
      <c r="G959" s="13">
        <v>8417.8700000000008</v>
      </c>
      <c r="H959" s="13"/>
      <c r="I959" s="13">
        <v>8417.8700000000008</v>
      </c>
      <c r="J959" s="11" t="s">
        <v>1102</v>
      </c>
      <c r="K959" s="11" t="s">
        <v>164</v>
      </c>
      <c r="L959" s="11" t="s">
        <v>1103</v>
      </c>
      <c r="M959" s="10"/>
      <c r="N959" s="10"/>
      <c r="O959" s="14">
        <f t="shared" si="45"/>
        <v>0</v>
      </c>
      <c r="Q959" s="13">
        <f t="shared" si="43"/>
        <v>8417.8700000000008</v>
      </c>
      <c r="S959" s="13">
        <f t="shared" si="44"/>
        <v>16835.740000000002</v>
      </c>
    </row>
    <row r="960" spans="2:19" ht="12.75" customHeight="1">
      <c r="B960" s="11" t="s">
        <v>1104</v>
      </c>
      <c r="C960" s="11" t="s">
        <v>751</v>
      </c>
      <c r="D960" s="12" t="s">
        <v>164</v>
      </c>
      <c r="E960" s="13">
        <v>98648.49</v>
      </c>
      <c r="F960" s="13"/>
      <c r="G960" s="13">
        <v>2322.44</v>
      </c>
      <c r="H960" s="13"/>
      <c r="I960" s="13">
        <v>2322.44</v>
      </c>
      <c r="J960" s="11" t="s">
        <v>1104</v>
      </c>
      <c r="K960" s="11" t="s">
        <v>164</v>
      </c>
      <c r="L960" s="11" t="s">
        <v>751</v>
      </c>
      <c r="M960" s="10"/>
      <c r="N960" s="10"/>
      <c r="O960" s="14">
        <f t="shared" si="45"/>
        <v>0</v>
      </c>
      <c r="Q960" s="13">
        <f t="shared" si="43"/>
        <v>2322.44</v>
      </c>
      <c r="S960" s="13">
        <f t="shared" si="44"/>
        <v>4644.88</v>
      </c>
    </row>
    <row r="961" spans="2:19" ht="12.75" customHeight="1">
      <c r="B961" s="11" t="s">
        <v>1105</v>
      </c>
      <c r="C961" s="11" t="s">
        <v>163</v>
      </c>
      <c r="D961" s="12" t="s">
        <v>164</v>
      </c>
      <c r="E961" s="13">
        <v>214022.01</v>
      </c>
      <c r="F961" s="13">
        <v>30094.37</v>
      </c>
      <c r="G961" s="13">
        <v>6474.02</v>
      </c>
      <c r="H961" s="13"/>
      <c r="I961" s="13">
        <v>36568.39</v>
      </c>
      <c r="J961" s="11" t="s">
        <v>1105</v>
      </c>
      <c r="K961" s="11" t="s">
        <v>164</v>
      </c>
      <c r="L961" s="11" t="s">
        <v>163</v>
      </c>
      <c r="M961" s="10"/>
      <c r="N961" s="10"/>
      <c r="O961" s="14">
        <f t="shared" si="45"/>
        <v>0</v>
      </c>
      <c r="Q961" s="13">
        <f t="shared" si="43"/>
        <v>6474.02</v>
      </c>
      <c r="S961" s="13">
        <f t="shared" si="44"/>
        <v>43042.41</v>
      </c>
    </row>
    <row r="962" spans="2:19" ht="12.75" customHeight="1">
      <c r="B962" s="11" t="s">
        <v>1106</v>
      </c>
      <c r="C962" s="11" t="s">
        <v>163</v>
      </c>
      <c r="D962" s="12" t="s">
        <v>164</v>
      </c>
      <c r="E962" s="13">
        <v>52554.23</v>
      </c>
      <c r="F962" s="13">
        <v>5822.25</v>
      </c>
      <c r="G962" s="13">
        <v>1588.75</v>
      </c>
      <c r="H962" s="13"/>
      <c r="I962" s="13">
        <v>7411</v>
      </c>
      <c r="J962" s="11" t="s">
        <v>1106</v>
      </c>
      <c r="K962" s="11" t="s">
        <v>164</v>
      </c>
      <c r="L962" s="11" t="s">
        <v>163</v>
      </c>
      <c r="M962" s="10"/>
      <c r="N962" s="10"/>
      <c r="O962" s="14">
        <f t="shared" si="45"/>
        <v>0</v>
      </c>
      <c r="Q962" s="13">
        <f t="shared" si="43"/>
        <v>1588.75</v>
      </c>
      <c r="S962" s="13">
        <f t="shared" si="44"/>
        <v>8999.75</v>
      </c>
    </row>
    <row r="963" spans="2:19" ht="12.75" customHeight="1">
      <c r="B963" s="11" t="s">
        <v>1107</v>
      </c>
      <c r="C963" s="11" t="s">
        <v>163</v>
      </c>
      <c r="D963" s="12" t="s">
        <v>164</v>
      </c>
      <c r="E963" s="13">
        <v>426180.08</v>
      </c>
      <c r="F963" s="13">
        <v>34155.94</v>
      </c>
      <c r="G963" s="13">
        <v>12883.549999999996</v>
      </c>
      <c r="H963" s="13"/>
      <c r="I963" s="13">
        <v>47039.49</v>
      </c>
      <c r="J963" s="11" t="s">
        <v>1107</v>
      </c>
      <c r="K963" s="11" t="s">
        <v>164</v>
      </c>
      <c r="L963" s="11" t="s">
        <v>163</v>
      </c>
      <c r="M963" s="10"/>
      <c r="N963" s="10"/>
      <c r="O963" s="14">
        <f t="shared" si="45"/>
        <v>0</v>
      </c>
      <c r="Q963" s="13">
        <f t="shared" ref="Q963:Q1026" si="46">G963</f>
        <v>12883.549999999996</v>
      </c>
      <c r="S963" s="13">
        <f t="shared" ref="S963:S1026" si="47">I963+Q963</f>
        <v>59923.039999999994</v>
      </c>
    </row>
    <row r="964" spans="2:19" ht="12.75" customHeight="1">
      <c r="B964" s="11" t="s">
        <v>1108</v>
      </c>
      <c r="C964" s="11" t="s">
        <v>940</v>
      </c>
      <c r="D964" s="12" t="s">
        <v>164</v>
      </c>
      <c r="E964" s="13">
        <v>148349.32</v>
      </c>
      <c r="F964" s="13">
        <v>7301.88</v>
      </c>
      <c r="G964" s="13">
        <v>4484.829999999999</v>
      </c>
      <c r="H964" s="13"/>
      <c r="I964" s="13">
        <v>11786.71</v>
      </c>
      <c r="J964" s="11" t="s">
        <v>1108</v>
      </c>
      <c r="K964" s="11" t="s">
        <v>164</v>
      </c>
      <c r="L964" s="11" t="s">
        <v>940</v>
      </c>
      <c r="M964" s="10"/>
      <c r="N964" s="10"/>
      <c r="O964" s="14">
        <f t="shared" si="45"/>
        <v>0</v>
      </c>
      <c r="Q964" s="13">
        <f t="shared" si="46"/>
        <v>4484.829999999999</v>
      </c>
      <c r="S964" s="13">
        <f t="shared" si="47"/>
        <v>16271.539999999997</v>
      </c>
    </row>
    <row r="965" spans="2:19" ht="12.75" customHeight="1">
      <c r="B965" s="11" t="s">
        <v>1109</v>
      </c>
      <c r="C965" s="11" t="s">
        <v>748</v>
      </c>
      <c r="D965" s="12" t="s">
        <v>164</v>
      </c>
      <c r="E965" s="13">
        <v>129124.17</v>
      </c>
      <c r="F965" s="13">
        <v>2182.35</v>
      </c>
      <c r="G965" s="13">
        <v>3903.14</v>
      </c>
      <c r="H965" s="13"/>
      <c r="I965" s="13">
        <v>6085.49</v>
      </c>
      <c r="J965" s="11" t="s">
        <v>1109</v>
      </c>
      <c r="K965" s="11" t="s">
        <v>164</v>
      </c>
      <c r="L965" s="11" t="s">
        <v>748</v>
      </c>
      <c r="M965" s="10"/>
      <c r="N965" s="10"/>
      <c r="O965" s="14">
        <f t="shared" si="45"/>
        <v>0</v>
      </c>
      <c r="Q965" s="13">
        <f t="shared" si="46"/>
        <v>3903.14</v>
      </c>
      <c r="S965" s="13">
        <f t="shared" si="47"/>
        <v>9988.6299999999992</v>
      </c>
    </row>
    <row r="966" spans="2:19" ht="12.75" customHeight="1">
      <c r="B966" s="11" t="s">
        <v>1110</v>
      </c>
      <c r="C966" s="11" t="s">
        <v>760</v>
      </c>
      <c r="D966" s="12" t="s">
        <v>164</v>
      </c>
      <c r="E966" s="13">
        <v>143238.59</v>
      </c>
      <c r="F966" s="13"/>
      <c r="G966" s="13">
        <v>2446.21</v>
      </c>
      <c r="H966" s="13"/>
      <c r="I966" s="13">
        <v>2446.21</v>
      </c>
      <c r="J966" s="11" t="s">
        <v>1110</v>
      </c>
      <c r="K966" s="11" t="s">
        <v>164</v>
      </c>
      <c r="L966" s="11" t="s">
        <v>760</v>
      </c>
      <c r="M966" s="10"/>
      <c r="N966" s="10"/>
      <c r="O966" s="14">
        <f t="shared" si="45"/>
        <v>0</v>
      </c>
      <c r="Q966" s="13">
        <f t="shared" si="46"/>
        <v>2446.21</v>
      </c>
      <c r="S966" s="13">
        <f t="shared" si="47"/>
        <v>4892.42</v>
      </c>
    </row>
    <row r="967" spans="2:19" ht="12.75" customHeight="1">
      <c r="B967" s="11" t="s">
        <v>1111</v>
      </c>
      <c r="C967" s="11" t="s">
        <v>163</v>
      </c>
      <c r="D967" s="12" t="s">
        <v>164</v>
      </c>
      <c r="E967" s="13">
        <v>109511.98</v>
      </c>
      <c r="F967" s="13">
        <v>15078.65</v>
      </c>
      <c r="G967" s="13">
        <v>3312.9600000000009</v>
      </c>
      <c r="H967" s="13"/>
      <c r="I967" s="13">
        <v>18391.61</v>
      </c>
      <c r="J967" s="11" t="s">
        <v>1111</v>
      </c>
      <c r="K967" s="11" t="s">
        <v>164</v>
      </c>
      <c r="L967" s="11" t="s">
        <v>163</v>
      </c>
      <c r="M967" s="10"/>
      <c r="N967" s="10"/>
      <c r="O967" s="14">
        <f t="shared" si="45"/>
        <v>0</v>
      </c>
      <c r="Q967" s="13">
        <f t="shared" si="46"/>
        <v>3312.9600000000009</v>
      </c>
      <c r="S967" s="13">
        <f t="shared" si="47"/>
        <v>21704.57</v>
      </c>
    </row>
    <row r="968" spans="2:19" ht="12.75" customHeight="1">
      <c r="B968" s="11" t="s">
        <v>1112</v>
      </c>
      <c r="C968" s="11" t="s">
        <v>163</v>
      </c>
      <c r="D968" s="12" t="s">
        <v>164</v>
      </c>
      <c r="E968" s="13">
        <v>325187.78000000003</v>
      </c>
      <c r="F968" s="13">
        <v>35309.64</v>
      </c>
      <c r="G968" s="13">
        <v>9830.07</v>
      </c>
      <c r="H968" s="13"/>
      <c r="I968" s="13">
        <v>45139.71</v>
      </c>
      <c r="J968" s="11" t="s">
        <v>1112</v>
      </c>
      <c r="K968" s="11" t="s">
        <v>164</v>
      </c>
      <c r="L968" s="11" t="s">
        <v>163</v>
      </c>
      <c r="M968" s="10"/>
      <c r="N968" s="10"/>
      <c r="O968" s="14">
        <f t="shared" si="45"/>
        <v>0</v>
      </c>
      <c r="Q968" s="13">
        <f t="shared" si="46"/>
        <v>9830.07</v>
      </c>
      <c r="S968" s="13">
        <f t="shared" si="47"/>
        <v>54969.78</v>
      </c>
    </row>
    <row r="969" spans="2:19" ht="12.75" customHeight="1">
      <c r="B969" s="11" t="s">
        <v>1113</v>
      </c>
      <c r="C969" s="11" t="s">
        <v>163</v>
      </c>
      <c r="D969" s="12" t="s">
        <v>164</v>
      </c>
      <c r="E969" s="13">
        <v>74941.31</v>
      </c>
      <c r="F969" s="13">
        <v>5822.68</v>
      </c>
      <c r="G969" s="13">
        <v>2264.7599999999993</v>
      </c>
      <c r="H969" s="13"/>
      <c r="I969" s="13">
        <v>8087.44</v>
      </c>
      <c r="J969" s="11" t="s">
        <v>1113</v>
      </c>
      <c r="K969" s="11" t="s">
        <v>164</v>
      </c>
      <c r="L969" s="11" t="s">
        <v>163</v>
      </c>
      <c r="M969" s="10"/>
      <c r="N969" s="10"/>
      <c r="O969" s="14">
        <f t="shared" si="45"/>
        <v>0</v>
      </c>
      <c r="Q969" s="13">
        <f t="shared" si="46"/>
        <v>2264.7599999999993</v>
      </c>
      <c r="S969" s="13">
        <f t="shared" si="47"/>
        <v>10352.199999999999</v>
      </c>
    </row>
    <row r="970" spans="2:19" ht="12.75" customHeight="1">
      <c r="B970" s="11" t="s">
        <v>1114</v>
      </c>
      <c r="C970" s="11" t="s">
        <v>940</v>
      </c>
      <c r="D970" s="12" t="s">
        <v>164</v>
      </c>
      <c r="E970" s="13">
        <v>273644.62</v>
      </c>
      <c r="F970" s="13">
        <v>12698.04</v>
      </c>
      <c r="G970" s="13">
        <v>8271.91</v>
      </c>
      <c r="H970" s="13"/>
      <c r="I970" s="13">
        <v>20969.95</v>
      </c>
      <c r="J970" s="11" t="s">
        <v>1114</v>
      </c>
      <c r="K970" s="11" t="s">
        <v>164</v>
      </c>
      <c r="L970" s="11" t="s">
        <v>940</v>
      </c>
      <c r="M970" s="10"/>
      <c r="N970" s="10"/>
      <c r="O970" s="14">
        <f t="shared" si="45"/>
        <v>0</v>
      </c>
      <c r="Q970" s="13">
        <f t="shared" si="46"/>
        <v>8271.91</v>
      </c>
      <c r="S970" s="13">
        <f t="shared" si="47"/>
        <v>29241.86</v>
      </c>
    </row>
    <row r="971" spans="2:19" ht="12.75" customHeight="1">
      <c r="B971" s="11" t="s">
        <v>1115</v>
      </c>
      <c r="C971" s="11" t="s">
        <v>760</v>
      </c>
      <c r="D971" s="12" t="s">
        <v>164</v>
      </c>
      <c r="E971" s="13">
        <v>89157.32</v>
      </c>
      <c r="F971" s="13"/>
      <c r="G971" s="13">
        <v>4148.1499999999996</v>
      </c>
      <c r="H971" s="13"/>
      <c r="I971" s="13">
        <v>4148.1499999999996</v>
      </c>
      <c r="J971" s="11" t="s">
        <v>1115</v>
      </c>
      <c r="K971" s="11" t="s">
        <v>164</v>
      </c>
      <c r="L971" s="11" t="s">
        <v>760</v>
      </c>
      <c r="M971" s="10"/>
      <c r="N971" s="10"/>
      <c r="O971" s="14">
        <f t="shared" si="45"/>
        <v>0</v>
      </c>
      <c r="Q971" s="13">
        <f t="shared" si="46"/>
        <v>4148.1499999999996</v>
      </c>
      <c r="S971" s="13">
        <f t="shared" si="47"/>
        <v>8296.2999999999993</v>
      </c>
    </row>
    <row r="972" spans="2:19" ht="12.75" customHeight="1">
      <c r="B972" s="11" t="s">
        <v>1116</v>
      </c>
      <c r="C972" s="11" t="s">
        <v>940</v>
      </c>
      <c r="D972" s="12" t="s">
        <v>164</v>
      </c>
      <c r="E972" s="13">
        <v>152323.4</v>
      </c>
      <c r="F972" s="13"/>
      <c r="G972" s="13">
        <v>2814.51</v>
      </c>
      <c r="H972" s="13"/>
      <c r="I972" s="13">
        <v>2814.51</v>
      </c>
      <c r="J972" s="11" t="s">
        <v>1116</v>
      </c>
      <c r="K972" s="11" t="s">
        <v>164</v>
      </c>
      <c r="L972" s="11" t="s">
        <v>940</v>
      </c>
      <c r="M972" s="10"/>
      <c r="N972" s="10"/>
      <c r="O972" s="14">
        <f t="shared" ref="O972:O1035" si="48">SUM(B972-J972)</f>
        <v>0</v>
      </c>
      <c r="Q972" s="13">
        <f t="shared" si="46"/>
        <v>2814.51</v>
      </c>
      <c r="S972" s="13">
        <f t="shared" si="47"/>
        <v>5629.02</v>
      </c>
    </row>
    <row r="973" spans="2:19" ht="12.75" customHeight="1">
      <c r="B973" s="11" t="s">
        <v>1117</v>
      </c>
      <c r="C973" s="11" t="s">
        <v>1118</v>
      </c>
      <c r="D973" s="12" t="s">
        <v>1119</v>
      </c>
      <c r="E973" s="13">
        <v>43363.47</v>
      </c>
      <c r="F973" s="13">
        <v>6706.75</v>
      </c>
      <c r="G973" s="13">
        <v>864.72000000000025</v>
      </c>
      <c r="H973" s="13"/>
      <c r="I973" s="13">
        <v>7571.47</v>
      </c>
      <c r="J973" s="11" t="s">
        <v>1117</v>
      </c>
      <c r="K973" s="11" t="s">
        <v>1119</v>
      </c>
      <c r="L973" s="11" t="s">
        <v>1118</v>
      </c>
      <c r="M973" s="10"/>
      <c r="O973" s="14">
        <f t="shared" si="48"/>
        <v>0</v>
      </c>
      <c r="Q973" s="13">
        <f t="shared" si="46"/>
        <v>864.72000000000025</v>
      </c>
      <c r="S973" s="13">
        <f t="shared" si="47"/>
        <v>8436.19</v>
      </c>
    </row>
    <row r="974" spans="2:19" ht="12.75" customHeight="1">
      <c r="B974" s="11" t="s">
        <v>1120</v>
      </c>
      <c r="C974" s="11" t="s">
        <v>1118</v>
      </c>
      <c r="D974" s="12" t="s">
        <v>1119</v>
      </c>
      <c r="E974" s="13">
        <v>61981.54</v>
      </c>
      <c r="F974" s="13">
        <v>8968.51</v>
      </c>
      <c r="G974" s="13">
        <v>1235.0100000000002</v>
      </c>
      <c r="H974" s="13"/>
      <c r="I974" s="13">
        <v>10203.52</v>
      </c>
      <c r="J974" s="11" t="s">
        <v>1120</v>
      </c>
      <c r="K974" s="11" t="s">
        <v>1119</v>
      </c>
      <c r="L974" s="11" t="s">
        <v>1118</v>
      </c>
      <c r="M974" s="10"/>
      <c r="O974" s="14">
        <f t="shared" si="48"/>
        <v>0</v>
      </c>
      <c r="Q974" s="13">
        <f t="shared" si="46"/>
        <v>1235.0100000000002</v>
      </c>
      <c r="S974" s="13">
        <f t="shared" si="47"/>
        <v>11438.53</v>
      </c>
    </row>
    <row r="975" spans="2:19" ht="12.75" customHeight="1">
      <c r="B975" s="11" t="s">
        <v>1121</v>
      </c>
      <c r="C975" s="11" t="s">
        <v>1122</v>
      </c>
      <c r="D975" s="12" t="s">
        <v>1123</v>
      </c>
      <c r="E975" s="13">
        <v>29180.46</v>
      </c>
      <c r="F975" s="13">
        <v>4513.01</v>
      </c>
      <c r="G975" s="13">
        <v>581.86999999999989</v>
      </c>
      <c r="H975" s="13"/>
      <c r="I975" s="13">
        <v>5094.88</v>
      </c>
      <c r="J975" s="11" t="s">
        <v>1121</v>
      </c>
      <c r="K975" s="11" t="s">
        <v>1123</v>
      </c>
      <c r="L975" s="11" t="s">
        <v>1122</v>
      </c>
      <c r="M975" s="10"/>
      <c r="O975" s="14">
        <f t="shared" si="48"/>
        <v>0</v>
      </c>
      <c r="Q975" s="13">
        <f t="shared" si="46"/>
        <v>581.86999999999989</v>
      </c>
      <c r="S975" s="13">
        <f t="shared" si="47"/>
        <v>5676.75</v>
      </c>
    </row>
    <row r="976" spans="2:19" ht="12.75" customHeight="1">
      <c r="B976" s="11" t="s">
        <v>1124</v>
      </c>
      <c r="C976" s="11" t="s">
        <v>1122</v>
      </c>
      <c r="D976" s="12" t="s">
        <v>1123</v>
      </c>
      <c r="E976" s="13">
        <v>17720.400000000001</v>
      </c>
      <c r="F976" s="13">
        <v>2563.8000000000002</v>
      </c>
      <c r="G976" s="13">
        <v>353.05999999999995</v>
      </c>
      <c r="H976" s="13"/>
      <c r="I976" s="13">
        <v>2916.86</v>
      </c>
      <c r="J976" s="11" t="s">
        <v>1124</v>
      </c>
      <c r="K976" s="11" t="s">
        <v>1123</v>
      </c>
      <c r="L976" s="11" t="s">
        <v>1122</v>
      </c>
      <c r="M976" s="10"/>
      <c r="O976" s="14">
        <f t="shared" si="48"/>
        <v>0</v>
      </c>
      <c r="Q976" s="13">
        <f t="shared" si="46"/>
        <v>353.05999999999995</v>
      </c>
      <c r="S976" s="13">
        <f t="shared" si="47"/>
        <v>3269.92</v>
      </c>
    </row>
    <row r="977" spans="2:19" ht="12.75" customHeight="1">
      <c r="B977" s="11" t="s">
        <v>1125</v>
      </c>
      <c r="C977" s="11" t="s">
        <v>1126</v>
      </c>
      <c r="D977" s="12" t="s">
        <v>1127</v>
      </c>
      <c r="E977" s="13">
        <v>9969.16</v>
      </c>
      <c r="F977" s="13">
        <v>1442.19</v>
      </c>
      <c r="G977" s="13">
        <v>198.58999999999992</v>
      </c>
      <c r="H977" s="13"/>
      <c r="I977" s="13">
        <v>1640.78</v>
      </c>
      <c r="J977" s="11" t="s">
        <v>1125</v>
      </c>
      <c r="K977" s="11" t="s">
        <v>1127</v>
      </c>
      <c r="L977" s="11" t="s">
        <v>1126</v>
      </c>
      <c r="M977" s="10"/>
      <c r="O977" s="14">
        <f t="shared" si="48"/>
        <v>0</v>
      </c>
      <c r="Q977" s="13">
        <f t="shared" si="46"/>
        <v>198.58999999999992</v>
      </c>
      <c r="S977" s="13">
        <f t="shared" si="47"/>
        <v>1839.37</v>
      </c>
    </row>
    <row r="978" spans="2:19" ht="12.75" customHeight="1">
      <c r="B978" s="11" t="s">
        <v>1128</v>
      </c>
      <c r="C978" s="11" t="s">
        <v>1129</v>
      </c>
      <c r="D978" s="12" t="s">
        <v>1130</v>
      </c>
      <c r="E978" s="13">
        <v>438556.52</v>
      </c>
      <c r="F978" s="13">
        <v>67832.100000000006</v>
      </c>
      <c r="G978" s="13">
        <v>8745.6999999999971</v>
      </c>
      <c r="H978" s="13"/>
      <c r="I978" s="13">
        <v>76577.8</v>
      </c>
      <c r="J978" s="11" t="s">
        <v>1128</v>
      </c>
      <c r="K978" s="11" t="s">
        <v>1130</v>
      </c>
      <c r="L978" s="11" t="s">
        <v>1129</v>
      </c>
      <c r="M978" s="10"/>
      <c r="O978" s="14">
        <f t="shared" si="48"/>
        <v>0</v>
      </c>
      <c r="Q978" s="13">
        <f t="shared" si="46"/>
        <v>8745.6999999999971</v>
      </c>
      <c r="S978" s="13">
        <f t="shared" si="47"/>
        <v>85323.5</v>
      </c>
    </row>
    <row r="979" spans="2:19" ht="12.75" customHeight="1">
      <c r="B979" s="11" t="s">
        <v>1131</v>
      </c>
      <c r="C979" s="11" t="s">
        <v>1129</v>
      </c>
      <c r="D979" s="12" t="s">
        <v>1130</v>
      </c>
      <c r="E979" s="13">
        <v>250736.4</v>
      </c>
      <c r="F979" s="13">
        <v>36281.839999999997</v>
      </c>
      <c r="G979" s="13">
        <v>4996.2000000000044</v>
      </c>
      <c r="H979" s="13"/>
      <c r="I979" s="13">
        <v>41278.04</v>
      </c>
      <c r="J979" s="11" t="s">
        <v>1131</v>
      </c>
      <c r="K979" s="11" t="s">
        <v>1130</v>
      </c>
      <c r="L979" s="11" t="s">
        <v>1129</v>
      </c>
      <c r="M979" s="10"/>
      <c r="O979" s="14">
        <f t="shared" si="48"/>
        <v>0</v>
      </c>
      <c r="Q979" s="13">
        <f t="shared" si="46"/>
        <v>4996.2000000000044</v>
      </c>
      <c r="S979" s="13">
        <f t="shared" si="47"/>
        <v>46274.240000000005</v>
      </c>
    </row>
    <row r="980" spans="2:19" ht="12.75" customHeight="1">
      <c r="B980" s="11" t="s">
        <v>1132</v>
      </c>
      <c r="C980" s="11" t="s">
        <v>1133</v>
      </c>
      <c r="D980" s="12" t="s">
        <v>1134</v>
      </c>
      <c r="E980" s="13">
        <v>8783.14</v>
      </c>
      <c r="F980" s="13">
        <v>1358.15</v>
      </c>
      <c r="G980" s="13">
        <v>175.09999999999991</v>
      </c>
      <c r="H980" s="13"/>
      <c r="I980" s="13">
        <v>1533.25</v>
      </c>
      <c r="J980" s="11" t="s">
        <v>1132</v>
      </c>
      <c r="K980" s="11" t="s">
        <v>1134</v>
      </c>
      <c r="L980" s="11" t="s">
        <v>1133</v>
      </c>
      <c r="M980" s="10"/>
      <c r="O980" s="14">
        <f t="shared" si="48"/>
        <v>0</v>
      </c>
      <c r="Q980" s="13">
        <f t="shared" si="46"/>
        <v>175.09999999999991</v>
      </c>
      <c r="S980" s="13">
        <f t="shared" si="47"/>
        <v>1708.35</v>
      </c>
    </row>
    <row r="981" spans="2:19" ht="12.75" customHeight="1">
      <c r="B981" s="11" t="s">
        <v>1135</v>
      </c>
      <c r="C981" s="11" t="s">
        <v>1133</v>
      </c>
      <c r="D981" s="12" t="s">
        <v>1134</v>
      </c>
      <c r="E981" s="13">
        <v>26382.34</v>
      </c>
      <c r="F981" s="13">
        <v>3817.22</v>
      </c>
      <c r="G981" s="13">
        <v>525.66000000000031</v>
      </c>
      <c r="H981" s="13"/>
      <c r="I981" s="13">
        <v>4342.88</v>
      </c>
      <c r="J981" s="11" t="s">
        <v>1135</v>
      </c>
      <c r="K981" s="11" t="s">
        <v>1134</v>
      </c>
      <c r="L981" s="11" t="s">
        <v>1133</v>
      </c>
      <c r="M981" s="10"/>
      <c r="O981" s="14">
        <f t="shared" si="48"/>
        <v>0</v>
      </c>
      <c r="Q981" s="13">
        <f t="shared" si="46"/>
        <v>525.66000000000031</v>
      </c>
      <c r="S981" s="13">
        <f t="shared" si="47"/>
        <v>4868.5400000000009</v>
      </c>
    </row>
    <row r="982" spans="2:19" ht="12.75" customHeight="1">
      <c r="B982" s="11" t="s">
        <v>1136</v>
      </c>
      <c r="C982" s="11" t="s">
        <v>1137</v>
      </c>
      <c r="D982" s="12" t="s">
        <v>1138</v>
      </c>
      <c r="E982" s="13">
        <v>10326.290000000001</v>
      </c>
      <c r="F982" s="13">
        <v>1596.81</v>
      </c>
      <c r="G982" s="13">
        <v>205.87000000000012</v>
      </c>
      <c r="H982" s="13"/>
      <c r="I982" s="13">
        <v>1802.68</v>
      </c>
      <c r="J982" s="11" t="s">
        <v>1136</v>
      </c>
      <c r="K982" s="11" t="s">
        <v>1138</v>
      </c>
      <c r="L982" s="11" t="s">
        <v>1137</v>
      </c>
      <c r="M982" s="10"/>
      <c r="O982" s="14">
        <f t="shared" si="48"/>
        <v>0</v>
      </c>
      <c r="Q982" s="13">
        <f t="shared" si="46"/>
        <v>205.87000000000012</v>
      </c>
      <c r="S982" s="13">
        <f t="shared" si="47"/>
        <v>2008.5500000000002</v>
      </c>
    </row>
    <row r="983" spans="2:19" ht="12.75" customHeight="1">
      <c r="B983" s="11" t="s">
        <v>1139</v>
      </c>
      <c r="C983" s="11" t="s">
        <v>185</v>
      </c>
      <c r="D983" s="12" t="s">
        <v>186</v>
      </c>
      <c r="E983" s="13">
        <v>33615.39</v>
      </c>
      <c r="F983" s="13">
        <v>5764.04</v>
      </c>
      <c r="G983" s="13">
        <v>1016.6400000000003</v>
      </c>
      <c r="H983" s="13"/>
      <c r="I983" s="13">
        <v>6780.68</v>
      </c>
      <c r="J983" s="11" t="s">
        <v>1139</v>
      </c>
      <c r="K983" s="11" t="s">
        <v>186</v>
      </c>
      <c r="L983" s="11" t="s">
        <v>185</v>
      </c>
      <c r="M983" s="10"/>
      <c r="O983" s="14">
        <f t="shared" si="48"/>
        <v>0</v>
      </c>
      <c r="Q983" s="13">
        <f t="shared" si="46"/>
        <v>1016.6400000000003</v>
      </c>
      <c r="S983" s="13">
        <f t="shared" si="47"/>
        <v>7797.3200000000006</v>
      </c>
    </row>
    <row r="984" spans="2:19" ht="12.75" customHeight="1">
      <c r="B984" s="11" t="s">
        <v>1140</v>
      </c>
      <c r="C984" s="11" t="s">
        <v>185</v>
      </c>
      <c r="D984" s="12" t="s">
        <v>186</v>
      </c>
      <c r="E984" s="13">
        <v>6343.98</v>
      </c>
      <c r="F984" s="13">
        <v>1087.6099999999999</v>
      </c>
      <c r="G984" s="13">
        <v>191.81000000000017</v>
      </c>
      <c r="H984" s="13"/>
      <c r="I984" s="13">
        <v>1279.42</v>
      </c>
      <c r="J984" s="11" t="s">
        <v>1140</v>
      </c>
      <c r="K984" s="11" t="s">
        <v>186</v>
      </c>
      <c r="L984" s="11" t="s">
        <v>185</v>
      </c>
      <c r="M984" s="10"/>
      <c r="O984" s="14">
        <f t="shared" si="48"/>
        <v>0</v>
      </c>
      <c r="Q984" s="13">
        <f t="shared" si="46"/>
        <v>191.81000000000017</v>
      </c>
      <c r="S984" s="13">
        <f t="shared" si="47"/>
        <v>1471.2300000000002</v>
      </c>
    </row>
    <row r="985" spans="2:19" ht="12.75" customHeight="1">
      <c r="B985" s="11" t="s">
        <v>1141</v>
      </c>
      <c r="C985" s="11" t="s">
        <v>185</v>
      </c>
      <c r="D985" s="12" t="s">
        <v>186</v>
      </c>
      <c r="E985" s="13">
        <v>31953.3</v>
      </c>
      <c r="F985" s="13">
        <v>5478.97</v>
      </c>
      <c r="G985" s="13">
        <v>966.38000000000011</v>
      </c>
      <c r="H985" s="13"/>
      <c r="I985" s="13">
        <v>6445.35</v>
      </c>
      <c r="J985" s="11" t="s">
        <v>1141</v>
      </c>
      <c r="K985" s="11" t="s">
        <v>186</v>
      </c>
      <c r="L985" s="11" t="s">
        <v>185</v>
      </c>
      <c r="M985" s="10"/>
      <c r="O985" s="14">
        <f t="shared" si="48"/>
        <v>0</v>
      </c>
      <c r="Q985" s="13">
        <f t="shared" si="46"/>
        <v>966.38000000000011</v>
      </c>
      <c r="S985" s="13">
        <f t="shared" si="47"/>
        <v>7411.7300000000005</v>
      </c>
    </row>
    <row r="986" spans="2:19" ht="12.75" customHeight="1">
      <c r="B986" s="11" t="s">
        <v>1142</v>
      </c>
      <c r="C986" s="11" t="s">
        <v>185</v>
      </c>
      <c r="D986" s="12" t="s">
        <v>186</v>
      </c>
      <c r="E986" s="13">
        <v>7968.39</v>
      </c>
      <c r="F986" s="13">
        <v>1366.17</v>
      </c>
      <c r="G986" s="13">
        <v>240.93999999999983</v>
      </c>
      <c r="H986" s="13"/>
      <c r="I986" s="13">
        <v>1607.11</v>
      </c>
      <c r="J986" s="11" t="s">
        <v>1142</v>
      </c>
      <c r="K986" s="11" t="s">
        <v>186</v>
      </c>
      <c r="L986" s="11" t="s">
        <v>185</v>
      </c>
      <c r="M986" s="10"/>
      <c r="O986" s="14">
        <f t="shared" si="48"/>
        <v>0</v>
      </c>
      <c r="Q986" s="13">
        <f t="shared" si="46"/>
        <v>240.93999999999983</v>
      </c>
      <c r="S986" s="13">
        <f t="shared" si="47"/>
        <v>1848.0499999999997</v>
      </c>
    </row>
    <row r="987" spans="2:19" ht="12.75" customHeight="1">
      <c r="B987" s="11" t="s">
        <v>1143</v>
      </c>
      <c r="C987" s="11" t="s">
        <v>185</v>
      </c>
      <c r="D987" s="12" t="s">
        <v>186</v>
      </c>
      <c r="E987" s="13">
        <v>10957.9</v>
      </c>
      <c r="F987" s="13">
        <v>1878.77</v>
      </c>
      <c r="G987" s="13">
        <v>331.36999999999989</v>
      </c>
      <c r="H987" s="13"/>
      <c r="I987" s="13">
        <v>2210.14</v>
      </c>
      <c r="J987" s="11" t="s">
        <v>1143</v>
      </c>
      <c r="K987" s="11" t="s">
        <v>186</v>
      </c>
      <c r="L987" s="11" t="s">
        <v>185</v>
      </c>
      <c r="M987" s="10"/>
      <c r="O987" s="14">
        <f t="shared" si="48"/>
        <v>0</v>
      </c>
      <c r="Q987" s="13">
        <f t="shared" si="46"/>
        <v>331.36999999999989</v>
      </c>
      <c r="S987" s="13">
        <f t="shared" si="47"/>
        <v>2541.5099999999998</v>
      </c>
    </row>
    <row r="988" spans="2:19" ht="12.75" customHeight="1">
      <c r="B988" s="11" t="s">
        <v>1144</v>
      </c>
      <c r="C988" s="11" t="s">
        <v>185</v>
      </c>
      <c r="D988" s="12" t="s">
        <v>508</v>
      </c>
      <c r="E988" s="13">
        <v>6778.22</v>
      </c>
      <c r="F988" s="13">
        <v>1162.0999999999999</v>
      </c>
      <c r="G988" s="13">
        <v>204.96000000000004</v>
      </c>
      <c r="H988" s="13"/>
      <c r="I988" s="13">
        <v>1367.06</v>
      </c>
      <c r="J988" s="11" t="s">
        <v>1144</v>
      </c>
      <c r="K988" s="11" t="s">
        <v>508</v>
      </c>
      <c r="L988" s="11" t="s">
        <v>185</v>
      </c>
      <c r="M988" s="10"/>
      <c r="O988" s="14">
        <f t="shared" si="48"/>
        <v>0</v>
      </c>
      <c r="Q988" s="13">
        <f t="shared" si="46"/>
        <v>204.96000000000004</v>
      </c>
      <c r="S988" s="13">
        <f t="shared" si="47"/>
        <v>1572.02</v>
      </c>
    </row>
    <row r="989" spans="2:19" ht="12.75" customHeight="1">
      <c r="B989" s="11" t="s">
        <v>1145</v>
      </c>
      <c r="C989" s="11" t="s">
        <v>185</v>
      </c>
      <c r="D989" s="12" t="s">
        <v>186</v>
      </c>
      <c r="E989" s="13">
        <v>110618.94</v>
      </c>
      <c r="F989" s="13">
        <v>15619.24</v>
      </c>
      <c r="G989" s="13">
        <v>3344.7699999999986</v>
      </c>
      <c r="H989" s="13"/>
      <c r="I989" s="13">
        <v>18964.009999999998</v>
      </c>
      <c r="J989" s="11" t="s">
        <v>1145</v>
      </c>
      <c r="K989" s="11" t="s">
        <v>186</v>
      </c>
      <c r="L989" s="11" t="s">
        <v>185</v>
      </c>
      <c r="M989" s="10"/>
      <c r="O989" s="14">
        <f t="shared" si="48"/>
        <v>0</v>
      </c>
      <c r="Q989" s="13">
        <f t="shared" si="46"/>
        <v>3344.7699999999986</v>
      </c>
      <c r="S989" s="13">
        <f t="shared" si="47"/>
        <v>22308.78</v>
      </c>
    </row>
    <row r="990" spans="2:19" ht="12.75" customHeight="1">
      <c r="B990" s="11" t="s">
        <v>1146</v>
      </c>
      <c r="C990" s="11" t="s">
        <v>185</v>
      </c>
      <c r="D990" s="12" t="s">
        <v>186</v>
      </c>
      <c r="E990" s="13">
        <v>184200.49</v>
      </c>
      <c r="F990" s="13">
        <v>35942.97</v>
      </c>
      <c r="G990" s="13">
        <v>5569.57</v>
      </c>
      <c r="H990" s="13"/>
      <c r="I990" s="13">
        <v>41512.54</v>
      </c>
      <c r="J990" s="11" t="s">
        <v>1146</v>
      </c>
      <c r="K990" s="11" t="s">
        <v>186</v>
      </c>
      <c r="L990" s="11" t="s">
        <v>185</v>
      </c>
      <c r="M990" s="10"/>
      <c r="O990" s="14">
        <f t="shared" si="48"/>
        <v>0</v>
      </c>
      <c r="Q990" s="13">
        <f t="shared" si="46"/>
        <v>5569.57</v>
      </c>
      <c r="S990" s="13">
        <f t="shared" si="47"/>
        <v>47082.11</v>
      </c>
    </row>
    <row r="991" spans="2:19" ht="12.75" customHeight="1">
      <c r="B991" s="11" t="s">
        <v>1147</v>
      </c>
      <c r="C991" s="11" t="s">
        <v>185</v>
      </c>
      <c r="D991" s="12" t="s">
        <v>186</v>
      </c>
      <c r="E991" s="13">
        <v>24189.59</v>
      </c>
      <c r="F991" s="13">
        <v>3962.69</v>
      </c>
      <c r="G991" s="13">
        <v>731.48</v>
      </c>
      <c r="H991" s="13"/>
      <c r="I991" s="13">
        <v>4694.17</v>
      </c>
      <c r="J991" s="11" t="s">
        <v>1147</v>
      </c>
      <c r="K991" s="11" t="s">
        <v>186</v>
      </c>
      <c r="L991" s="11" t="s">
        <v>185</v>
      </c>
      <c r="M991" s="10"/>
      <c r="O991" s="14">
        <f t="shared" si="48"/>
        <v>0</v>
      </c>
      <c r="Q991" s="13">
        <f t="shared" si="46"/>
        <v>731.48</v>
      </c>
      <c r="S991" s="13">
        <f t="shared" si="47"/>
        <v>5425.65</v>
      </c>
    </row>
    <row r="992" spans="2:19" ht="12.75" customHeight="1">
      <c r="B992" s="11" t="s">
        <v>1148</v>
      </c>
      <c r="C992" s="11" t="s">
        <v>185</v>
      </c>
      <c r="D992" s="12" t="s">
        <v>186</v>
      </c>
      <c r="E992" s="13">
        <v>6543.43</v>
      </c>
      <c r="F992" s="13">
        <v>1071.81</v>
      </c>
      <c r="G992" s="13">
        <v>197.83000000000015</v>
      </c>
      <c r="H992" s="13"/>
      <c r="I992" s="13">
        <v>1269.6400000000001</v>
      </c>
      <c r="J992" s="11" t="s">
        <v>1148</v>
      </c>
      <c r="K992" s="11" t="s">
        <v>186</v>
      </c>
      <c r="L992" s="11" t="s">
        <v>185</v>
      </c>
      <c r="M992" s="10"/>
      <c r="O992" s="14">
        <f t="shared" si="48"/>
        <v>0</v>
      </c>
      <c r="Q992" s="13">
        <f t="shared" si="46"/>
        <v>197.83000000000015</v>
      </c>
      <c r="S992" s="13">
        <f t="shared" si="47"/>
        <v>1467.4700000000003</v>
      </c>
    </row>
    <row r="993" spans="2:19" ht="12.75" customHeight="1">
      <c r="B993" s="11" t="s">
        <v>1149</v>
      </c>
      <c r="C993" s="11" t="s">
        <v>185</v>
      </c>
      <c r="D993" s="12" t="s">
        <v>186</v>
      </c>
      <c r="E993" s="13">
        <v>5772.44</v>
      </c>
      <c r="F993" s="13">
        <v>945.5</v>
      </c>
      <c r="G993" s="13">
        <v>174.51</v>
      </c>
      <c r="H993" s="13"/>
      <c r="I993" s="13">
        <v>1120.01</v>
      </c>
      <c r="J993" s="11" t="s">
        <v>1149</v>
      </c>
      <c r="K993" s="11" t="s">
        <v>186</v>
      </c>
      <c r="L993" s="11" t="s">
        <v>185</v>
      </c>
      <c r="M993" s="10"/>
      <c r="O993" s="14">
        <f t="shared" si="48"/>
        <v>0</v>
      </c>
      <c r="Q993" s="13">
        <f t="shared" si="46"/>
        <v>174.51</v>
      </c>
      <c r="S993" s="13">
        <f t="shared" si="47"/>
        <v>1294.52</v>
      </c>
    </row>
    <row r="994" spans="2:19" ht="12.75" customHeight="1">
      <c r="B994" s="11" t="s">
        <v>1150</v>
      </c>
      <c r="C994" s="11" t="s">
        <v>185</v>
      </c>
      <c r="D994" s="12" t="s">
        <v>186</v>
      </c>
      <c r="E994" s="13">
        <v>38352</v>
      </c>
      <c r="F994" s="13">
        <v>6282.9</v>
      </c>
      <c r="G994" s="13">
        <v>1159.75</v>
      </c>
      <c r="H994" s="13"/>
      <c r="I994" s="13">
        <v>7442.65</v>
      </c>
      <c r="J994" s="11" t="s">
        <v>1150</v>
      </c>
      <c r="K994" s="11" t="s">
        <v>186</v>
      </c>
      <c r="L994" s="11" t="s">
        <v>185</v>
      </c>
      <c r="M994" s="10"/>
      <c r="O994" s="14">
        <f t="shared" si="48"/>
        <v>0</v>
      </c>
      <c r="Q994" s="13">
        <f t="shared" si="46"/>
        <v>1159.75</v>
      </c>
      <c r="S994" s="13">
        <f t="shared" si="47"/>
        <v>8602.4</v>
      </c>
    </row>
    <row r="995" spans="2:19" ht="12.75" customHeight="1">
      <c r="B995" s="11" t="s">
        <v>1151</v>
      </c>
      <c r="C995" s="11" t="s">
        <v>185</v>
      </c>
      <c r="D995" s="12" t="s">
        <v>186</v>
      </c>
      <c r="E995" s="13">
        <v>10637.99</v>
      </c>
      <c r="F995" s="13">
        <v>1742.58</v>
      </c>
      <c r="G995" s="13">
        <v>321.65000000000009</v>
      </c>
      <c r="H995" s="13"/>
      <c r="I995" s="13">
        <v>2064.23</v>
      </c>
      <c r="J995" s="11" t="s">
        <v>1151</v>
      </c>
      <c r="K995" s="11" t="s">
        <v>186</v>
      </c>
      <c r="L995" s="11" t="s">
        <v>185</v>
      </c>
      <c r="M995" s="10"/>
      <c r="O995" s="14">
        <f t="shared" si="48"/>
        <v>0</v>
      </c>
      <c r="Q995" s="13">
        <f t="shared" si="46"/>
        <v>321.65000000000009</v>
      </c>
      <c r="S995" s="13">
        <f t="shared" si="47"/>
        <v>2385.88</v>
      </c>
    </row>
    <row r="996" spans="2:19" ht="12.75" customHeight="1">
      <c r="B996" s="11" t="s">
        <v>1152</v>
      </c>
      <c r="C996" s="11" t="s">
        <v>1153</v>
      </c>
      <c r="D996" s="12" t="s">
        <v>186</v>
      </c>
      <c r="E996" s="13">
        <v>100116.76</v>
      </c>
      <c r="F996" s="13">
        <v>10364.379999999999</v>
      </c>
      <c r="G996" s="13">
        <v>3026.17</v>
      </c>
      <c r="H996" s="13"/>
      <c r="I996" s="13">
        <v>13390.55</v>
      </c>
      <c r="J996" s="11" t="s">
        <v>1152</v>
      </c>
      <c r="K996" s="11" t="s">
        <v>186</v>
      </c>
      <c r="L996" s="11" t="s">
        <v>1153</v>
      </c>
      <c r="M996" s="10"/>
      <c r="O996" s="14">
        <f t="shared" si="48"/>
        <v>0</v>
      </c>
      <c r="Q996" s="13">
        <f t="shared" si="46"/>
        <v>3026.17</v>
      </c>
      <c r="S996" s="13">
        <f t="shared" si="47"/>
        <v>16416.72</v>
      </c>
    </row>
    <row r="997" spans="2:19" ht="12.75" customHeight="1">
      <c r="B997" s="11" t="s">
        <v>1154</v>
      </c>
      <c r="C997" s="11" t="s">
        <v>185</v>
      </c>
      <c r="D997" s="12" t="s">
        <v>186</v>
      </c>
      <c r="E997" s="13">
        <v>114624.25</v>
      </c>
      <c r="F997" s="13">
        <v>8377.31</v>
      </c>
      <c r="G997" s="13">
        <v>3465.92</v>
      </c>
      <c r="H997" s="13"/>
      <c r="I997" s="13">
        <v>11843.23</v>
      </c>
      <c r="J997" s="11" t="s">
        <v>1154</v>
      </c>
      <c r="K997" s="11" t="s">
        <v>186</v>
      </c>
      <c r="L997" s="11" t="s">
        <v>185</v>
      </c>
      <c r="M997" s="10"/>
      <c r="O997" s="14">
        <f t="shared" si="48"/>
        <v>0</v>
      </c>
      <c r="Q997" s="13">
        <f t="shared" si="46"/>
        <v>3465.92</v>
      </c>
      <c r="S997" s="13">
        <f t="shared" si="47"/>
        <v>15309.15</v>
      </c>
    </row>
    <row r="998" spans="2:19" ht="12.75" customHeight="1">
      <c r="B998" s="11" t="s">
        <v>1155</v>
      </c>
      <c r="C998" s="11" t="s">
        <v>185</v>
      </c>
      <c r="D998" s="12" t="s">
        <v>186</v>
      </c>
      <c r="E998" s="13">
        <v>68055.12</v>
      </c>
      <c r="F998" s="13">
        <v>2909.17</v>
      </c>
      <c r="G998" s="13">
        <v>2056.83</v>
      </c>
      <c r="H998" s="13"/>
      <c r="I998" s="13">
        <v>4966</v>
      </c>
      <c r="J998" s="11" t="s">
        <v>1155</v>
      </c>
      <c r="K998" s="11" t="s">
        <v>186</v>
      </c>
      <c r="L998" s="11" t="s">
        <v>185</v>
      </c>
      <c r="M998" s="10"/>
      <c r="O998" s="14">
        <f t="shared" si="48"/>
        <v>0</v>
      </c>
      <c r="Q998" s="13">
        <f t="shared" si="46"/>
        <v>2056.83</v>
      </c>
      <c r="S998" s="13">
        <f t="shared" si="47"/>
        <v>7022.83</v>
      </c>
    </row>
    <row r="999" spans="2:19" ht="12.75" customHeight="1">
      <c r="B999" s="11" t="s">
        <v>1156</v>
      </c>
      <c r="C999" s="11" t="s">
        <v>1137</v>
      </c>
      <c r="D999" s="12" t="s">
        <v>1138</v>
      </c>
      <c r="E999" s="13">
        <v>15620.28</v>
      </c>
      <c r="F999" s="13">
        <v>2259.89</v>
      </c>
      <c r="G999" s="13">
        <v>311.21000000000004</v>
      </c>
      <c r="H999" s="13"/>
      <c r="I999" s="13">
        <v>2571.1</v>
      </c>
      <c r="J999" s="11" t="s">
        <v>1156</v>
      </c>
      <c r="K999" s="11" t="s">
        <v>1138</v>
      </c>
      <c r="L999" s="11" t="s">
        <v>1137</v>
      </c>
      <c r="M999" s="10"/>
      <c r="O999" s="14">
        <f t="shared" si="48"/>
        <v>0</v>
      </c>
      <c r="Q999" s="13">
        <f t="shared" si="46"/>
        <v>311.21000000000004</v>
      </c>
      <c r="S999" s="13">
        <f t="shared" si="47"/>
        <v>2882.31</v>
      </c>
    </row>
    <row r="1000" spans="2:19" ht="12.75" customHeight="1">
      <c r="B1000" s="11" t="s">
        <v>1157</v>
      </c>
      <c r="C1000" s="11" t="s">
        <v>185</v>
      </c>
      <c r="D1000" s="12" t="s">
        <v>186</v>
      </c>
      <c r="E1000" s="13">
        <v>49414.7</v>
      </c>
      <c r="F1000" s="13"/>
      <c r="G1000" s="13">
        <v>2114.64</v>
      </c>
      <c r="H1000" s="13"/>
      <c r="I1000" s="13">
        <v>2114.64</v>
      </c>
      <c r="J1000" s="11" t="s">
        <v>1157</v>
      </c>
      <c r="K1000" s="11" t="s">
        <v>186</v>
      </c>
      <c r="L1000" s="11" t="s">
        <v>185</v>
      </c>
      <c r="M1000" s="10"/>
      <c r="O1000" s="14">
        <f t="shared" si="48"/>
        <v>0</v>
      </c>
      <c r="Q1000" s="13">
        <f t="shared" si="46"/>
        <v>2114.64</v>
      </c>
      <c r="S1000" s="13">
        <f t="shared" si="47"/>
        <v>4229.28</v>
      </c>
    </row>
    <row r="1001" spans="2:19" ht="12.75" customHeight="1">
      <c r="B1001" s="11" t="s">
        <v>1158</v>
      </c>
      <c r="C1001" s="11" t="s">
        <v>185</v>
      </c>
      <c r="D1001" s="12" t="s">
        <v>186</v>
      </c>
      <c r="E1001" s="13">
        <v>11118.42</v>
      </c>
      <c r="F1001" s="13">
        <v>1878.45</v>
      </c>
      <c r="G1001" s="13">
        <v>336.28</v>
      </c>
      <c r="H1001" s="13"/>
      <c r="I1001" s="13">
        <v>2214.73</v>
      </c>
      <c r="J1001" s="11" t="s">
        <v>1158</v>
      </c>
      <c r="K1001" s="11" t="s">
        <v>186</v>
      </c>
      <c r="L1001" s="11" t="s">
        <v>185</v>
      </c>
      <c r="M1001" s="10"/>
      <c r="O1001" s="14">
        <f t="shared" si="48"/>
        <v>0</v>
      </c>
      <c r="Q1001" s="13">
        <f t="shared" si="46"/>
        <v>336.28</v>
      </c>
      <c r="S1001" s="13">
        <f t="shared" si="47"/>
        <v>2551.0100000000002</v>
      </c>
    </row>
    <row r="1002" spans="2:19" ht="12.75" customHeight="1">
      <c r="B1002" s="11" t="s">
        <v>1159</v>
      </c>
      <c r="C1002" s="11" t="s">
        <v>185</v>
      </c>
      <c r="D1002" s="12" t="s">
        <v>186</v>
      </c>
      <c r="E1002" s="13">
        <v>14718.32</v>
      </c>
      <c r="F1002" s="13">
        <v>2486.75</v>
      </c>
      <c r="G1002" s="13">
        <v>445.15999999999985</v>
      </c>
      <c r="H1002" s="13"/>
      <c r="I1002" s="13">
        <v>2931.91</v>
      </c>
      <c r="J1002" s="11" t="s">
        <v>1159</v>
      </c>
      <c r="K1002" s="11" t="s">
        <v>186</v>
      </c>
      <c r="L1002" s="11" t="s">
        <v>185</v>
      </c>
      <c r="M1002" s="10"/>
      <c r="O1002" s="14">
        <f t="shared" si="48"/>
        <v>0</v>
      </c>
      <c r="Q1002" s="13">
        <f t="shared" si="46"/>
        <v>445.15999999999985</v>
      </c>
      <c r="S1002" s="13">
        <f t="shared" si="47"/>
        <v>3377.0699999999997</v>
      </c>
    </row>
    <row r="1003" spans="2:19" ht="12.75" customHeight="1">
      <c r="B1003" s="11" t="s">
        <v>1160</v>
      </c>
      <c r="C1003" s="11" t="s">
        <v>185</v>
      </c>
      <c r="D1003" s="12" t="s">
        <v>186</v>
      </c>
      <c r="E1003" s="13">
        <v>16564.68</v>
      </c>
      <c r="F1003" s="13">
        <v>2798.7</v>
      </c>
      <c r="G1003" s="13">
        <v>501</v>
      </c>
      <c r="H1003" s="13"/>
      <c r="I1003" s="13">
        <v>3299.7</v>
      </c>
      <c r="J1003" s="11" t="s">
        <v>1160</v>
      </c>
      <c r="K1003" s="11" t="s">
        <v>186</v>
      </c>
      <c r="L1003" s="11" t="s">
        <v>185</v>
      </c>
      <c r="M1003" s="10"/>
      <c r="O1003" s="14">
        <f t="shared" si="48"/>
        <v>0</v>
      </c>
      <c r="Q1003" s="13">
        <f t="shared" si="46"/>
        <v>501</v>
      </c>
      <c r="S1003" s="13">
        <f t="shared" si="47"/>
        <v>3800.7</v>
      </c>
    </row>
    <row r="1004" spans="2:19" ht="12.75" customHeight="1">
      <c r="B1004" s="11" t="s">
        <v>1161</v>
      </c>
      <c r="C1004" s="11" t="s">
        <v>185</v>
      </c>
      <c r="D1004" s="12" t="s">
        <v>186</v>
      </c>
      <c r="E1004" s="13">
        <v>8566.34</v>
      </c>
      <c r="F1004" s="13">
        <v>1447.24</v>
      </c>
      <c r="G1004" s="13">
        <v>259.06999999999994</v>
      </c>
      <c r="H1004" s="13"/>
      <c r="I1004" s="13">
        <v>1706.31</v>
      </c>
      <c r="J1004" s="11" t="s">
        <v>1161</v>
      </c>
      <c r="K1004" s="11" t="s">
        <v>186</v>
      </c>
      <c r="L1004" s="11" t="s">
        <v>185</v>
      </c>
      <c r="M1004" s="10"/>
      <c r="O1004" s="14">
        <f t="shared" si="48"/>
        <v>0</v>
      </c>
      <c r="Q1004" s="13">
        <f t="shared" si="46"/>
        <v>259.06999999999994</v>
      </c>
      <c r="S1004" s="13">
        <f t="shared" si="47"/>
        <v>1965.3799999999999</v>
      </c>
    </row>
    <row r="1005" spans="2:19" ht="12.75" customHeight="1">
      <c r="B1005" s="11" t="s">
        <v>1162</v>
      </c>
      <c r="C1005" s="11" t="s">
        <v>185</v>
      </c>
      <c r="D1005" s="12" t="s">
        <v>186</v>
      </c>
      <c r="E1005" s="13">
        <v>57059.73</v>
      </c>
      <c r="F1005" s="13">
        <v>7912.89</v>
      </c>
      <c r="G1005" s="13">
        <v>1725.1099999999997</v>
      </c>
      <c r="H1005" s="13"/>
      <c r="I1005" s="13">
        <v>9638</v>
      </c>
      <c r="J1005" s="11" t="s">
        <v>1162</v>
      </c>
      <c r="K1005" s="11" t="s">
        <v>186</v>
      </c>
      <c r="L1005" s="11" t="s">
        <v>185</v>
      </c>
      <c r="M1005" s="10"/>
      <c r="O1005" s="14">
        <f t="shared" si="48"/>
        <v>0</v>
      </c>
      <c r="Q1005" s="13">
        <f t="shared" si="46"/>
        <v>1725.1099999999997</v>
      </c>
      <c r="S1005" s="13">
        <f t="shared" si="47"/>
        <v>11363.11</v>
      </c>
    </row>
    <row r="1006" spans="2:19" ht="12.75" customHeight="1">
      <c r="B1006" s="11" t="s">
        <v>1163</v>
      </c>
      <c r="C1006" s="11" t="s">
        <v>1164</v>
      </c>
      <c r="D1006" s="12" t="s">
        <v>1165</v>
      </c>
      <c r="E1006" s="13">
        <v>16984.330000000002</v>
      </c>
      <c r="F1006" s="13">
        <v>2626.62</v>
      </c>
      <c r="G1006" s="13">
        <v>338.66000000000031</v>
      </c>
      <c r="H1006" s="13"/>
      <c r="I1006" s="13">
        <v>2965.28</v>
      </c>
      <c r="J1006" s="11" t="s">
        <v>1163</v>
      </c>
      <c r="K1006" s="11" t="s">
        <v>1165</v>
      </c>
      <c r="L1006" s="11" t="s">
        <v>1164</v>
      </c>
      <c r="M1006" s="10"/>
      <c r="O1006" s="14">
        <f t="shared" si="48"/>
        <v>0</v>
      </c>
      <c r="Q1006" s="13">
        <f t="shared" si="46"/>
        <v>338.66000000000031</v>
      </c>
      <c r="S1006" s="13">
        <f t="shared" si="47"/>
        <v>3303.9400000000005</v>
      </c>
    </row>
    <row r="1007" spans="2:19" ht="12.75" customHeight="1">
      <c r="B1007" s="11" t="s">
        <v>1166</v>
      </c>
      <c r="C1007" s="11" t="s">
        <v>185</v>
      </c>
      <c r="D1007" s="12" t="s">
        <v>186</v>
      </c>
      <c r="E1007" s="13">
        <v>18802.62</v>
      </c>
      <c r="F1007" s="13">
        <v>3129.01</v>
      </c>
      <c r="G1007" s="13">
        <v>568.61999999999989</v>
      </c>
      <c r="H1007" s="13"/>
      <c r="I1007" s="13">
        <v>3697.63</v>
      </c>
      <c r="J1007" s="11" t="s">
        <v>1166</v>
      </c>
      <c r="K1007" s="11" t="s">
        <v>186</v>
      </c>
      <c r="L1007" s="11" t="s">
        <v>185</v>
      </c>
      <c r="M1007" s="10"/>
      <c r="O1007" s="14">
        <f t="shared" si="48"/>
        <v>0</v>
      </c>
      <c r="Q1007" s="13">
        <f t="shared" si="46"/>
        <v>568.61999999999989</v>
      </c>
      <c r="S1007" s="13">
        <f t="shared" si="47"/>
        <v>4266.25</v>
      </c>
    </row>
    <row r="1008" spans="2:19" ht="12.75" customHeight="1">
      <c r="B1008" s="11" t="s">
        <v>1167</v>
      </c>
      <c r="C1008" s="11" t="s">
        <v>185</v>
      </c>
      <c r="D1008" s="12" t="s">
        <v>186</v>
      </c>
      <c r="E1008" s="13">
        <v>6269.16</v>
      </c>
      <c r="F1008" s="13">
        <v>1043.0999999999999</v>
      </c>
      <c r="G1008" s="13">
        <v>189.54000000000019</v>
      </c>
      <c r="H1008" s="13"/>
      <c r="I1008" s="13">
        <v>1232.6400000000001</v>
      </c>
      <c r="J1008" s="11" t="s">
        <v>1167</v>
      </c>
      <c r="K1008" s="11" t="s">
        <v>186</v>
      </c>
      <c r="L1008" s="11" t="s">
        <v>185</v>
      </c>
      <c r="M1008" s="10"/>
      <c r="O1008" s="14">
        <f t="shared" si="48"/>
        <v>0</v>
      </c>
      <c r="Q1008" s="13">
        <f t="shared" si="46"/>
        <v>189.54000000000019</v>
      </c>
      <c r="S1008" s="13">
        <f t="shared" si="47"/>
        <v>1422.1800000000003</v>
      </c>
    </row>
    <row r="1009" spans="2:19" ht="12.75" customHeight="1">
      <c r="B1009" s="11" t="s">
        <v>1168</v>
      </c>
      <c r="C1009" s="11" t="s">
        <v>185</v>
      </c>
      <c r="D1009" s="12" t="s">
        <v>186</v>
      </c>
      <c r="E1009" s="13">
        <v>5526.46</v>
      </c>
      <c r="F1009" s="13">
        <v>919.55</v>
      </c>
      <c r="G1009" s="13">
        <v>167.09000000000015</v>
      </c>
      <c r="H1009" s="13"/>
      <c r="I1009" s="13">
        <v>1086.6400000000001</v>
      </c>
      <c r="J1009" s="11" t="s">
        <v>1168</v>
      </c>
      <c r="K1009" s="11" t="s">
        <v>186</v>
      </c>
      <c r="L1009" s="11" t="s">
        <v>185</v>
      </c>
      <c r="M1009" s="10"/>
      <c r="O1009" s="14">
        <f t="shared" si="48"/>
        <v>0</v>
      </c>
      <c r="Q1009" s="13">
        <f t="shared" si="46"/>
        <v>167.09000000000015</v>
      </c>
      <c r="S1009" s="13">
        <f t="shared" si="47"/>
        <v>1253.7300000000002</v>
      </c>
    </row>
    <row r="1010" spans="2:19" ht="12.75" customHeight="1">
      <c r="B1010" s="11" t="s">
        <v>1169</v>
      </c>
      <c r="C1010" s="11" t="s">
        <v>185</v>
      </c>
      <c r="D1010" s="12" t="s">
        <v>186</v>
      </c>
      <c r="E1010" s="13">
        <v>28379.31</v>
      </c>
      <c r="F1010" s="13">
        <v>4722.75</v>
      </c>
      <c r="G1010" s="13">
        <v>858.23999999999978</v>
      </c>
      <c r="H1010" s="13"/>
      <c r="I1010" s="13">
        <v>5580.99</v>
      </c>
      <c r="J1010" s="11" t="s">
        <v>1169</v>
      </c>
      <c r="K1010" s="11" t="s">
        <v>186</v>
      </c>
      <c r="L1010" s="11" t="s">
        <v>185</v>
      </c>
      <c r="M1010" s="10"/>
      <c r="O1010" s="14">
        <f t="shared" si="48"/>
        <v>0</v>
      </c>
      <c r="Q1010" s="13">
        <f t="shared" si="46"/>
        <v>858.23999999999978</v>
      </c>
      <c r="S1010" s="13">
        <f t="shared" si="47"/>
        <v>6439.23</v>
      </c>
    </row>
    <row r="1011" spans="2:19" ht="12.75" customHeight="1">
      <c r="B1011" s="11" t="s">
        <v>1170</v>
      </c>
      <c r="C1011" s="11" t="s">
        <v>185</v>
      </c>
      <c r="D1011" s="12" t="s">
        <v>186</v>
      </c>
      <c r="E1011" s="13">
        <v>8041.27</v>
      </c>
      <c r="F1011" s="13">
        <v>1338.06</v>
      </c>
      <c r="G1011" s="13">
        <v>243.15000000000009</v>
      </c>
      <c r="H1011" s="13"/>
      <c r="I1011" s="13">
        <v>1581.21</v>
      </c>
      <c r="J1011" s="11" t="s">
        <v>1170</v>
      </c>
      <c r="K1011" s="11" t="s">
        <v>186</v>
      </c>
      <c r="L1011" s="11" t="s">
        <v>185</v>
      </c>
      <c r="M1011" s="10"/>
      <c r="O1011" s="14">
        <f t="shared" si="48"/>
        <v>0</v>
      </c>
      <c r="Q1011" s="13">
        <f t="shared" si="46"/>
        <v>243.15000000000009</v>
      </c>
      <c r="S1011" s="13">
        <f t="shared" si="47"/>
        <v>1824.3600000000001</v>
      </c>
    </row>
    <row r="1012" spans="2:19" ht="12.75" customHeight="1">
      <c r="B1012" s="11" t="s">
        <v>1171</v>
      </c>
      <c r="C1012" s="11" t="s">
        <v>185</v>
      </c>
      <c r="D1012" s="12" t="s">
        <v>186</v>
      </c>
      <c r="E1012" s="13">
        <v>11310.81</v>
      </c>
      <c r="F1012" s="13">
        <v>1882.2</v>
      </c>
      <c r="G1012" s="13">
        <v>342.03999999999974</v>
      </c>
      <c r="H1012" s="13"/>
      <c r="I1012" s="13">
        <v>2224.2399999999998</v>
      </c>
      <c r="J1012" s="11" t="s">
        <v>1171</v>
      </c>
      <c r="K1012" s="11" t="s">
        <v>186</v>
      </c>
      <c r="L1012" s="11" t="s">
        <v>185</v>
      </c>
      <c r="M1012" s="10"/>
      <c r="O1012" s="14">
        <f t="shared" si="48"/>
        <v>0</v>
      </c>
      <c r="Q1012" s="13">
        <f t="shared" si="46"/>
        <v>342.03999999999974</v>
      </c>
      <c r="S1012" s="13">
        <f t="shared" si="47"/>
        <v>2566.2799999999997</v>
      </c>
    </row>
    <row r="1013" spans="2:19" ht="12.75" customHeight="1">
      <c r="B1013" s="11" t="s">
        <v>1172</v>
      </c>
      <c r="C1013" s="11" t="s">
        <v>185</v>
      </c>
      <c r="D1013" s="12" t="s">
        <v>186</v>
      </c>
      <c r="E1013" s="13">
        <v>10883.39</v>
      </c>
      <c r="F1013" s="13">
        <v>1811.04</v>
      </c>
      <c r="G1013" s="13">
        <v>329.09999999999991</v>
      </c>
      <c r="H1013" s="13"/>
      <c r="I1013" s="13">
        <v>2140.14</v>
      </c>
      <c r="J1013" s="11" t="s">
        <v>1172</v>
      </c>
      <c r="K1013" s="11" t="s">
        <v>186</v>
      </c>
      <c r="L1013" s="11" t="s">
        <v>185</v>
      </c>
      <c r="M1013" s="10"/>
      <c r="O1013" s="14">
        <f t="shared" si="48"/>
        <v>0</v>
      </c>
      <c r="Q1013" s="13">
        <f t="shared" si="46"/>
        <v>329.09999999999991</v>
      </c>
      <c r="S1013" s="13">
        <f t="shared" si="47"/>
        <v>2469.2399999999998</v>
      </c>
    </row>
    <row r="1014" spans="2:19" ht="12.75" customHeight="1">
      <c r="B1014" s="11" t="s">
        <v>1173</v>
      </c>
      <c r="C1014" s="11" t="s">
        <v>185</v>
      </c>
      <c r="D1014" s="12" t="s">
        <v>186</v>
      </c>
      <c r="E1014" s="13">
        <v>17927.59</v>
      </c>
      <c r="F1014" s="13">
        <v>2440.61</v>
      </c>
      <c r="G1014" s="13">
        <v>541.75999999999976</v>
      </c>
      <c r="H1014" s="13"/>
      <c r="I1014" s="13">
        <v>2982.37</v>
      </c>
      <c r="J1014" s="11" t="s">
        <v>1173</v>
      </c>
      <c r="K1014" s="11" t="s">
        <v>186</v>
      </c>
      <c r="L1014" s="11" t="s">
        <v>185</v>
      </c>
      <c r="M1014" s="10"/>
      <c r="O1014" s="14">
        <f t="shared" si="48"/>
        <v>0</v>
      </c>
      <c r="Q1014" s="13">
        <f t="shared" si="46"/>
        <v>541.75999999999976</v>
      </c>
      <c r="S1014" s="13">
        <f t="shared" si="47"/>
        <v>3524.1299999999997</v>
      </c>
    </row>
    <row r="1015" spans="2:19" ht="12.75" customHeight="1">
      <c r="B1015" s="11" t="s">
        <v>1174</v>
      </c>
      <c r="C1015" s="11" t="s">
        <v>1164</v>
      </c>
      <c r="D1015" s="12" t="s">
        <v>1165</v>
      </c>
      <c r="E1015" s="13">
        <v>16746.82</v>
      </c>
      <c r="F1015" s="13">
        <v>2422.87</v>
      </c>
      <c r="G1015" s="13">
        <v>333.66000000000031</v>
      </c>
      <c r="H1015" s="13"/>
      <c r="I1015" s="13">
        <v>2756.53</v>
      </c>
      <c r="J1015" s="11" t="s">
        <v>1174</v>
      </c>
      <c r="K1015" s="11" t="s">
        <v>1165</v>
      </c>
      <c r="L1015" s="11" t="s">
        <v>1164</v>
      </c>
      <c r="M1015" s="10"/>
      <c r="O1015" s="14">
        <f t="shared" si="48"/>
        <v>0</v>
      </c>
      <c r="Q1015" s="13">
        <f t="shared" si="46"/>
        <v>333.66000000000031</v>
      </c>
      <c r="S1015" s="13">
        <f t="shared" si="47"/>
        <v>3090.1900000000005</v>
      </c>
    </row>
    <row r="1016" spans="2:19" ht="12.75" customHeight="1">
      <c r="B1016" s="11" t="s">
        <v>1175</v>
      </c>
      <c r="C1016" s="11" t="s">
        <v>1176</v>
      </c>
      <c r="D1016" s="12" t="s">
        <v>1177</v>
      </c>
      <c r="E1016" s="13">
        <v>6810.2</v>
      </c>
      <c r="F1016" s="13">
        <v>1052.97</v>
      </c>
      <c r="G1016" s="13">
        <v>135.76999999999998</v>
      </c>
      <c r="H1016" s="13"/>
      <c r="I1016" s="13">
        <v>1188.74</v>
      </c>
      <c r="J1016" s="11" t="s">
        <v>1175</v>
      </c>
      <c r="K1016" s="11" t="s">
        <v>1177</v>
      </c>
      <c r="L1016" s="11" t="s">
        <v>1176</v>
      </c>
      <c r="M1016" s="10"/>
      <c r="O1016" s="14">
        <f t="shared" si="48"/>
        <v>0</v>
      </c>
      <c r="Q1016" s="13">
        <f t="shared" si="46"/>
        <v>135.76999999999998</v>
      </c>
      <c r="S1016" s="13">
        <f t="shared" si="47"/>
        <v>1324.51</v>
      </c>
    </row>
    <row r="1017" spans="2:19" ht="12.75" customHeight="1">
      <c r="B1017" s="11" t="s">
        <v>1178</v>
      </c>
      <c r="C1017" s="11" t="s">
        <v>1179</v>
      </c>
      <c r="D1017" s="12" t="s">
        <v>1180</v>
      </c>
      <c r="E1017" s="13">
        <v>18271.189999999999</v>
      </c>
      <c r="F1017" s="13">
        <v>2582.4</v>
      </c>
      <c r="G1017" s="13">
        <v>364.23</v>
      </c>
      <c r="H1017" s="13"/>
      <c r="I1017" s="13">
        <v>2946.63</v>
      </c>
      <c r="J1017" s="11" t="s">
        <v>1178</v>
      </c>
      <c r="K1017" s="11" t="s">
        <v>1180</v>
      </c>
      <c r="L1017" s="11" t="s">
        <v>1179</v>
      </c>
      <c r="M1017" s="10"/>
      <c r="O1017" s="14">
        <f t="shared" si="48"/>
        <v>0</v>
      </c>
      <c r="Q1017" s="13">
        <f t="shared" si="46"/>
        <v>364.23</v>
      </c>
      <c r="S1017" s="13">
        <f t="shared" si="47"/>
        <v>3310.86</v>
      </c>
    </row>
    <row r="1018" spans="2:19" ht="12.75" customHeight="1">
      <c r="B1018" s="11" t="s">
        <v>1181</v>
      </c>
      <c r="C1018" s="11" t="s">
        <v>1182</v>
      </c>
      <c r="D1018" s="12" t="s">
        <v>1183</v>
      </c>
      <c r="E1018" s="13">
        <v>31881.68</v>
      </c>
      <c r="F1018" s="13">
        <v>4506.3500000000004</v>
      </c>
      <c r="G1018" s="13">
        <v>635.57999999999993</v>
      </c>
      <c r="H1018" s="13"/>
      <c r="I1018" s="13">
        <v>5141.93</v>
      </c>
      <c r="J1018" s="11" t="s">
        <v>1181</v>
      </c>
      <c r="K1018" s="11" t="s">
        <v>1183</v>
      </c>
      <c r="L1018" s="11" t="s">
        <v>1182</v>
      </c>
      <c r="M1018" s="10"/>
      <c r="O1018" s="14">
        <f t="shared" si="48"/>
        <v>0</v>
      </c>
      <c r="Q1018" s="13">
        <f t="shared" si="46"/>
        <v>635.57999999999993</v>
      </c>
      <c r="S1018" s="13">
        <f t="shared" si="47"/>
        <v>5777.51</v>
      </c>
    </row>
    <row r="1019" spans="2:19" ht="12.75" customHeight="1">
      <c r="B1019" s="11" t="s">
        <v>1184</v>
      </c>
      <c r="C1019" s="11" t="s">
        <v>1185</v>
      </c>
      <c r="D1019" s="12" t="s">
        <v>1186</v>
      </c>
      <c r="E1019" s="13">
        <v>95497.62</v>
      </c>
      <c r="F1019" s="13">
        <v>15254.67</v>
      </c>
      <c r="G1019" s="13">
        <v>1906.3099999999995</v>
      </c>
      <c r="H1019" s="13"/>
      <c r="I1019" s="13">
        <v>17160.98</v>
      </c>
      <c r="J1019" s="11" t="s">
        <v>1184</v>
      </c>
      <c r="K1019" s="11" t="s">
        <v>1186</v>
      </c>
      <c r="L1019" s="11" t="s">
        <v>1185</v>
      </c>
      <c r="M1019" s="10"/>
      <c r="O1019" s="14">
        <f t="shared" si="48"/>
        <v>0</v>
      </c>
      <c r="Q1019" s="13">
        <f t="shared" si="46"/>
        <v>1906.3099999999995</v>
      </c>
      <c r="S1019" s="13">
        <f t="shared" si="47"/>
        <v>19067.29</v>
      </c>
    </row>
    <row r="1020" spans="2:19" ht="12.75" customHeight="1">
      <c r="B1020" s="11" t="s">
        <v>1187</v>
      </c>
      <c r="C1020" s="11" t="s">
        <v>185</v>
      </c>
      <c r="D1020" s="12" t="s">
        <v>186</v>
      </c>
      <c r="E1020" s="13">
        <v>79298.37</v>
      </c>
      <c r="F1020" s="13">
        <v>15211.72</v>
      </c>
      <c r="G1020" s="13">
        <v>2398.2199999999993</v>
      </c>
      <c r="H1020" s="13"/>
      <c r="I1020" s="13">
        <v>17609.939999999999</v>
      </c>
      <c r="J1020" s="11" t="s">
        <v>1187</v>
      </c>
      <c r="K1020" s="11" t="s">
        <v>186</v>
      </c>
      <c r="L1020" s="11" t="s">
        <v>185</v>
      </c>
      <c r="M1020" s="10"/>
      <c r="O1020" s="14">
        <f t="shared" si="48"/>
        <v>0</v>
      </c>
      <c r="Q1020" s="13">
        <f t="shared" si="46"/>
        <v>2398.2199999999993</v>
      </c>
      <c r="S1020" s="13">
        <f t="shared" si="47"/>
        <v>20008.159999999996</v>
      </c>
    </row>
    <row r="1021" spans="2:19" ht="12.75" customHeight="1">
      <c r="B1021" s="11" t="s">
        <v>1188</v>
      </c>
      <c r="C1021" s="11" t="s">
        <v>185</v>
      </c>
      <c r="D1021" s="12" t="s">
        <v>186</v>
      </c>
      <c r="E1021" s="13">
        <v>13732.29</v>
      </c>
      <c r="F1021" s="13">
        <v>2217.86</v>
      </c>
      <c r="G1021" s="13">
        <v>415.25999999999976</v>
      </c>
      <c r="H1021" s="13"/>
      <c r="I1021" s="13">
        <v>2633.12</v>
      </c>
      <c r="J1021" s="11" t="s">
        <v>1188</v>
      </c>
      <c r="K1021" s="11" t="s">
        <v>186</v>
      </c>
      <c r="L1021" s="11" t="s">
        <v>185</v>
      </c>
      <c r="M1021" s="10"/>
      <c r="O1021" s="14">
        <f t="shared" si="48"/>
        <v>0</v>
      </c>
      <c r="Q1021" s="13">
        <f t="shared" si="46"/>
        <v>415.25999999999976</v>
      </c>
      <c r="S1021" s="13">
        <f t="shared" si="47"/>
        <v>3048.3799999999997</v>
      </c>
    </row>
    <row r="1022" spans="2:19" ht="12.75" customHeight="1">
      <c r="B1022" s="11" t="s">
        <v>1189</v>
      </c>
      <c r="C1022" s="11" t="s">
        <v>185</v>
      </c>
      <c r="D1022" s="12" t="s">
        <v>186</v>
      </c>
      <c r="E1022" s="13">
        <v>27257.91</v>
      </c>
      <c r="F1022" s="13">
        <v>4402.58</v>
      </c>
      <c r="G1022" s="13">
        <v>824.34000000000015</v>
      </c>
      <c r="H1022" s="13"/>
      <c r="I1022" s="13">
        <v>5226.92</v>
      </c>
      <c r="J1022" s="11" t="s">
        <v>1189</v>
      </c>
      <c r="K1022" s="11" t="s">
        <v>186</v>
      </c>
      <c r="L1022" s="11" t="s">
        <v>185</v>
      </c>
      <c r="M1022" s="10"/>
      <c r="O1022" s="14">
        <f t="shared" si="48"/>
        <v>0</v>
      </c>
      <c r="Q1022" s="13">
        <f t="shared" si="46"/>
        <v>824.34000000000015</v>
      </c>
      <c r="S1022" s="13">
        <f t="shared" si="47"/>
        <v>6051.26</v>
      </c>
    </row>
    <row r="1023" spans="2:19" ht="12.75" customHeight="1">
      <c r="B1023" s="11" t="s">
        <v>1190</v>
      </c>
      <c r="C1023" s="11" t="s">
        <v>185</v>
      </c>
      <c r="D1023" s="12" t="s">
        <v>186</v>
      </c>
      <c r="E1023" s="13">
        <v>51873.01</v>
      </c>
      <c r="F1023" s="13">
        <v>6806.8</v>
      </c>
      <c r="G1023" s="13">
        <v>1568.7799999999997</v>
      </c>
      <c r="H1023" s="13"/>
      <c r="I1023" s="13">
        <v>8375.58</v>
      </c>
      <c r="J1023" s="11" t="s">
        <v>1190</v>
      </c>
      <c r="K1023" s="11" t="s">
        <v>186</v>
      </c>
      <c r="L1023" s="11" t="s">
        <v>185</v>
      </c>
      <c r="M1023" s="10"/>
      <c r="O1023" s="14">
        <f t="shared" si="48"/>
        <v>0</v>
      </c>
      <c r="Q1023" s="13">
        <f t="shared" si="46"/>
        <v>1568.7799999999997</v>
      </c>
      <c r="S1023" s="13">
        <f t="shared" si="47"/>
        <v>9944.36</v>
      </c>
    </row>
    <row r="1024" spans="2:19" ht="12.75" customHeight="1">
      <c r="B1024" s="11" t="s">
        <v>1191</v>
      </c>
      <c r="C1024" s="11" t="s">
        <v>185</v>
      </c>
      <c r="D1024" s="12" t="s">
        <v>186</v>
      </c>
      <c r="E1024" s="13">
        <v>81534.12</v>
      </c>
      <c r="F1024" s="13"/>
      <c r="G1024" s="13">
        <v>10713.51</v>
      </c>
      <c r="H1024" s="13"/>
      <c r="I1024" s="13">
        <v>10713.51</v>
      </c>
      <c r="J1024" s="11" t="s">
        <v>1191</v>
      </c>
      <c r="K1024" s="11" t="s">
        <v>186</v>
      </c>
      <c r="L1024" s="11" t="s">
        <v>185</v>
      </c>
      <c r="M1024" s="10"/>
      <c r="O1024" s="14">
        <f t="shared" si="48"/>
        <v>0</v>
      </c>
      <c r="Q1024" s="13">
        <f t="shared" si="46"/>
        <v>10713.51</v>
      </c>
      <c r="S1024" s="13">
        <f t="shared" si="47"/>
        <v>21427.02</v>
      </c>
    </row>
    <row r="1025" spans="2:19" ht="12.75" customHeight="1">
      <c r="B1025" s="11" t="s">
        <v>1192</v>
      </c>
      <c r="C1025" s="11" t="s">
        <v>185</v>
      </c>
      <c r="D1025" s="12" t="s">
        <v>186</v>
      </c>
      <c r="E1025" s="13">
        <v>65446.78</v>
      </c>
      <c r="F1025" s="13">
        <v>2645.91</v>
      </c>
      <c r="G1025" s="13">
        <v>1978.54</v>
      </c>
      <c r="H1025" s="13"/>
      <c r="I1025" s="13">
        <v>4624.45</v>
      </c>
      <c r="J1025" s="11" t="s">
        <v>1192</v>
      </c>
      <c r="K1025" s="11" t="s">
        <v>186</v>
      </c>
      <c r="L1025" s="11" t="s">
        <v>185</v>
      </c>
      <c r="M1025" s="10"/>
      <c r="O1025" s="14">
        <f t="shared" si="48"/>
        <v>0</v>
      </c>
      <c r="Q1025" s="13">
        <f t="shared" si="46"/>
        <v>1978.54</v>
      </c>
      <c r="S1025" s="13">
        <f t="shared" si="47"/>
        <v>6602.99</v>
      </c>
    </row>
    <row r="1026" spans="2:19" ht="12.75" customHeight="1">
      <c r="B1026" s="11" t="s">
        <v>1193</v>
      </c>
      <c r="C1026" s="11" t="s">
        <v>185</v>
      </c>
      <c r="D1026" s="12" t="s">
        <v>186</v>
      </c>
      <c r="E1026" s="13">
        <v>59055.02</v>
      </c>
      <c r="F1026" s="13">
        <v>11176.64</v>
      </c>
      <c r="G1026" s="13">
        <v>1786.1100000000006</v>
      </c>
      <c r="H1026" s="13"/>
      <c r="I1026" s="13">
        <v>12962.75</v>
      </c>
      <c r="J1026" s="11" t="s">
        <v>1193</v>
      </c>
      <c r="K1026" s="11" t="s">
        <v>186</v>
      </c>
      <c r="L1026" s="11" t="s">
        <v>185</v>
      </c>
      <c r="M1026" s="10"/>
      <c r="O1026" s="14">
        <f t="shared" si="48"/>
        <v>0</v>
      </c>
      <c r="Q1026" s="13">
        <f t="shared" si="46"/>
        <v>1786.1100000000006</v>
      </c>
      <c r="S1026" s="13">
        <f t="shared" si="47"/>
        <v>14748.86</v>
      </c>
    </row>
    <row r="1027" spans="2:19" ht="12.75" customHeight="1">
      <c r="B1027" s="11" t="s">
        <v>1194</v>
      </c>
      <c r="C1027" s="11" t="s">
        <v>185</v>
      </c>
      <c r="D1027" s="12" t="s">
        <v>186</v>
      </c>
      <c r="E1027" s="13">
        <v>15334.62</v>
      </c>
      <c r="F1027" s="13">
        <v>2437.46</v>
      </c>
      <c r="G1027" s="13">
        <v>463.63999999999987</v>
      </c>
      <c r="H1027" s="13"/>
      <c r="I1027" s="13">
        <v>2901.1</v>
      </c>
      <c r="J1027" s="11" t="s">
        <v>1194</v>
      </c>
      <c r="K1027" s="11" t="s">
        <v>186</v>
      </c>
      <c r="L1027" s="11" t="s">
        <v>185</v>
      </c>
      <c r="M1027" s="10"/>
      <c r="O1027" s="14">
        <f t="shared" si="48"/>
        <v>0</v>
      </c>
      <c r="Q1027" s="13">
        <f t="shared" ref="Q1027:Q1090" si="49">G1027</f>
        <v>463.63999999999987</v>
      </c>
      <c r="S1027" s="13">
        <f t="shared" ref="S1027:S1090" si="50">I1027+Q1027</f>
        <v>3364.74</v>
      </c>
    </row>
    <row r="1028" spans="2:19" ht="12.75" customHeight="1">
      <c r="B1028" s="11" t="s">
        <v>1195</v>
      </c>
      <c r="C1028" s="11" t="s">
        <v>185</v>
      </c>
      <c r="D1028" s="12" t="s">
        <v>186</v>
      </c>
      <c r="E1028" s="13">
        <v>16067.85</v>
      </c>
      <c r="F1028" s="13">
        <v>2553.9899999999998</v>
      </c>
      <c r="G1028" s="13">
        <v>485.8100000000004</v>
      </c>
      <c r="H1028" s="13"/>
      <c r="I1028" s="13">
        <v>3039.8</v>
      </c>
      <c r="J1028" s="11" t="s">
        <v>1195</v>
      </c>
      <c r="K1028" s="11" t="s">
        <v>186</v>
      </c>
      <c r="L1028" s="11" t="s">
        <v>185</v>
      </c>
      <c r="M1028" s="10"/>
      <c r="O1028" s="14">
        <f t="shared" si="48"/>
        <v>0</v>
      </c>
      <c r="Q1028" s="13">
        <f t="shared" si="49"/>
        <v>485.8100000000004</v>
      </c>
      <c r="S1028" s="13">
        <f t="shared" si="50"/>
        <v>3525.6100000000006</v>
      </c>
    </row>
    <row r="1029" spans="2:19" ht="12.75" customHeight="1">
      <c r="B1029" s="11" t="s">
        <v>1196</v>
      </c>
      <c r="C1029" s="11" t="s">
        <v>185</v>
      </c>
      <c r="D1029" s="12" t="s">
        <v>186</v>
      </c>
      <c r="E1029" s="13">
        <v>8747.68</v>
      </c>
      <c r="F1029" s="13">
        <v>1390.36</v>
      </c>
      <c r="G1029" s="13">
        <v>264.46000000000004</v>
      </c>
      <c r="H1029" s="13"/>
      <c r="I1029" s="13">
        <v>1654.82</v>
      </c>
      <c r="J1029" s="11" t="s">
        <v>1196</v>
      </c>
      <c r="K1029" s="11" t="s">
        <v>186</v>
      </c>
      <c r="L1029" s="11" t="s">
        <v>185</v>
      </c>
      <c r="M1029" s="10"/>
      <c r="O1029" s="14">
        <f t="shared" si="48"/>
        <v>0</v>
      </c>
      <c r="Q1029" s="13">
        <f t="shared" si="49"/>
        <v>264.46000000000004</v>
      </c>
      <c r="S1029" s="13">
        <f t="shared" si="50"/>
        <v>1919.28</v>
      </c>
    </row>
    <row r="1030" spans="2:19" ht="12.75" customHeight="1">
      <c r="B1030" s="11" t="s">
        <v>1197</v>
      </c>
      <c r="C1030" s="11" t="s">
        <v>185</v>
      </c>
      <c r="D1030" s="12" t="s">
        <v>186</v>
      </c>
      <c r="E1030" s="13">
        <v>59612.160000000003</v>
      </c>
      <c r="F1030" s="13">
        <v>7669.63</v>
      </c>
      <c r="G1030" s="13">
        <v>1803.63</v>
      </c>
      <c r="H1030" s="13"/>
      <c r="I1030" s="13">
        <v>9473.26</v>
      </c>
      <c r="J1030" s="11" t="s">
        <v>1197</v>
      </c>
      <c r="K1030" s="11" t="s">
        <v>186</v>
      </c>
      <c r="L1030" s="11" t="s">
        <v>185</v>
      </c>
      <c r="M1030" s="10"/>
      <c r="O1030" s="14">
        <f t="shared" si="48"/>
        <v>0</v>
      </c>
      <c r="Q1030" s="13">
        <f t="shared" si="49"/>
        <v>1803.63</v>
      </c>
      <c r="S1030" s="13">
        <f t="shared" si="50"/>
        <v>11276.89</v>
      </c>
    </row>
    <row r="1031" spans="2:19" ht="12.75" customHeight="1">
      <c r="B1031" s="11" t="s">
        <v>1198</v>
      </c>
      <c r="C1031" s="11" t="s">
        <v>185</v>
      </c>
      <c r="D1031" s="12" t="s">
        <v>186</v>
      </c>
      <c r="E1031" s="13">
        <v>66297.37</v>
      </c>
      <c r="F1031" s="13">
        <v>6528.26</v>
      </c>
      <c r="G1031" s="13">
        <v>2004.1999999999989</v>
      </c>
      <c r="H1031" s="13"/>
      <c r="I1031" s="13">
        <v>8532.4599999999991</v>
      </c>
      <c r="J1031" s="11" t="s">
        <v>1198</v>
      </c>
      <c r="K1031" s="11" t="s">
        <v>186</v>
      </c>
      <c r="L1031" s="11" t="s">
        <v>185</v>
      </c>
      <c r="M1031" s="10"/>
      <c r="O1031" s="14">
        <f t="shared" si="48"/>
        <v>0</v>
      </c>
      <c r="Q1031" s="13">
        <f t="shared" si="49"/>
        <v>2004.1999999999989</v>
      </c>
      <c r="S1031" s="13">
        <f t="shared" si="50"/>
        <v>10536.659999999998</v>
      </c>
    </row>
    <row r="1032" spans="2:19" ht="12.75" customHeight="1">
      <c r="B1032" s="11" t="s">
        <v>1199</v>
      </c>
      <c r="C1032" s="11" t="s">
        <v>185</v>
      </c>
      <c r="D1032" s="12" t="s">
        <v>186</v>
      </c>
      <c r="E1032" s="13">
        <v>32805.94</v>
      </c>
      <c r="F1032" s="13">
        <v>2234.34</v>
      </c>
      <c r="G1032" s="13">
        <v>991.89999999999964</v>
      </c>
      <c r="H1032" s="13"/>
      <c r="I1032" s="13">
        <v>3226.24</v>
      </c>
      <c r="J1032" s="11" t="s">
        <v>1199</v>
      </c>
      <c r="K1032" s="11" t="s">
        <v>186</v>
      </c>
      <c r="L1032" s="11" t="s">
        <v>185</v>
      </c>
      <c r="M1032" s="10"/>
      <c r="O1032" s="14">
        <f t="shared" si="48"/>
        <v>0</v>
      </c>
      <c r="Q1032" s="13">
        <f t="shared" si="49"/>
        <v>991.89999999999964</v>
      </c>
      <c r="S1032" s="13">
        <f t="shared" si="50"/>
        <v>4218.1399999999994</v>
      </c>
    </row>
    <row r="1033" spans="2:19" ht="12.75" customHeight="1">
      <c r="B1033" s="11" t="s">
        <v>1200</v>
      </c>
      <c r="C1033" s="11" t="s">
        <v>185</v>
      </c>
      <c r="D1033" s="12" t="s">
        <v>186</v>
      </c>
      <c r="E1033" s="13">
        <v>50482.29</v>
      </c>
      <c r="F1033" s="13">
        <v>9427.48</v>
      </c>
      <c r="G1033" s="13">
        <v>1527.2000000000007</v>
      </c>
      <c r="H1033" s="13"/>
      <c r="I1033" s="13">
        <v>10954.68</v>
      </c>
      <c r="J1033" s="11" t="s">
        <v>1200</v>
      </c>
      <c r="K1033" s="11" t="s">
        <v>186</v>
      </c>
      <c r="L1033" s="11" t="s">
        <v>185</v>
      </c>
      <c r="M1033" s="10"/>
      <c r="O1033" s="14">
        <f t="shared" si="48"/>
        <v>0</v>
      </c>
      <c r="Q1033" s="13">
        <f t="shared" si="49"/>
        <v>1527.2000000000007</v>
      </c>
      <c r="S1033" s="13">
        <f t="shared" si="50"/>
        <v>12481.880000000001</v>
      </c>
    </row>
    <row r="1034" spans="2:19" ht="12.75" customHeight="1">
      <c r="B1034" s="11" t="s">
        <v>1201</v>
      </c>
      <c r="C1034" s="11" t="s">
        <v>185</v>
      </c>
      <c r="D1034" s="12" t="s">
        <v>186</v>
      </c>
      <c r="E1034" s="13">
        <v>9307.0300000000007</v>
      </c>
      <c r="F1034" s="13">
        <v>1455.89</v>
      </c>
      <c r="G1034" s="13">
        <v>281.28999999999996</v>
      </c>
      <c r="H1034" s="13"/>
      <c r="I1034" s="13">
        <v>1737.18</v>
      </c>
      <c r="J1034" s="11" t="s">
        <v>1201</v>
      </c>
      <c r="K1034" s="11" t="s">
        <v>186</v>
      </c>
      <c r="L1034" s="11" t="s">
        <v>185</v>
      </c>
      <c r="M1034" s="10"/>
      <c r="O1034" s="14">
        <f t="shared" si="48"/>
        <v>0</v>
      </c>
      <c r="Q1034" s="13">
        <f t="shared" si="49"/>
        <v>281.28999999999996</v>
      </c>
      <c r="S1034" s="13">
        <f t="shared" si="50"/>
        <v>2018.47</v>
      </c>
    </row>
    <row r="1035" spans="2:19" ht="12.75" customHeight="1">
      <c r="B1035" s="11" t="s">
        <v>1202</v>
      </c>
      <c r="C1035" s="11" t="s">
        <v>185</v>
      </c>
      <c r="D1035" s="12" t="s">
        <v>186</v>
      </c>
      <c r="E1035" s="13">
        <v>8378.0300000000007</v>
      </c>
      <c r="F1035" s="13">
        <v>1310.5</v>
      </c>
      <c r="G1035" s="13">
        <v>253.23000000000002</v>
      </c>
      <c r="H1035" s="13"/>
      <c r="I1035" s="13">
        <v>1563.73</v>
      </c>
      <c r="J1035" s="11" t="s">
        <v>1202</v>
      </c>
      <c r="K1035" s="11" t="s">
        <v>186</v>
      </c>
      <c r="L1035" s="11" t="s">
        <v>185</v>
      </c>
      <c r="M1035" s="10"/>
      <c r="O1035" s="14">
        <f t="shared" si="48"/>
        <v>0</v>
      </c>
      <c r="Q1035" s="13">
        <f t="shared" si="49"/>
        <v>253.23000000000002</v>
      </c>
      <c r="S1035" s="13">
        <f t="shared" si="50"/>
        <v>1816.96</v>
      </c>
    </row>
    <row r="1036" spans="2:19" ht="12.75" customHeight="1">
      <c r="B1036" s="11" t="s">
        <v>1203</v>
      </c>
      <c r="C1036" s="11" t="s">
        <v>185</v>
      </c>
      <c r="D1036" s="12" t="s">
        <v>186</v>
      </c>
      <c r="E1036" s="13">
        <v>26761.14</v>
      </c>
      <c r="F1036" s="13">
        <v>4186.54</v>
      </c>
      <c r="G1036" s="13">
        <v>808.94999999999982</v>
      </c>
      <c r="H1036" s="13"/>
      <c r="I1036" s="13">
        <v>4995.49</v>
      </c>
      <c r="J1036" s="11" t="s">
        <v>1203</v>
      </c>
      <c r="K1036" s="11" t="s">
        <v>186</v>
      </c>
      <c r="L1036" s="11" t="s">
        <v>185</v>
      </c>
      <c r="M1036" s="10"/>
      <c r="O1036" s="14">
        <f t="shared" ref="O1036:O1099" si="51">SUM(B1036-J1036)</f>
        <v>0</v>
      </c>
      <c r="Q1036" s="13">
        <f t="shared" si="49"/>
        <v>808.94999999999982</v>
      </c>
      <c r="S1036" s="13">
        <f t="shared" si="50"/>
        <v>5804.44</v>
      </c>
    </row>
    <row r="1037" spans="2:19" ht="12.75" customHeight="1">
      <c r="B1037" s="11" t="s">
        <v>1204</v>
      </c>
      <c r="C1037" s="11" t="s">
        <v>1205</v>
      </c>
      <c r="D1037" s="12" t="s">
        <v>1206</v>
      </c>
      <c r="E1037" s="13">
        <v>55560.959999999999</v>
      </c>
      <c r="F1037" s="13">
        <v>4621.1400000000003</v>
      </c>
      <c r="G1037" s="13">
        <v>1107.3800000000001</v>
      </c>
      <c r="H1037" s="13"/>
      <c r="I1037" s="13">
        <v>5728.52</v>
      </c>
      <c r="J1037" s="11" t="s">
        <v>1204</v>
      </c>
      <c r="K1037" s="11" t="s">
        <v>1206</v>
      </c>
      <c r="L1037" s="11" t="s">
        <v>1205</v>
      </c>
      <c r="M1037" s="10"/>
      <c r="O1037" s="14">
        <f t="shared" si="51"/>
        <v>0</v>
      </c>
      <c r="Q1037" s="13">
        <f t="shared" si="49"/>
        <v>1107.3800000000001</v>
      </c>
      <c r="S1037" s="13">
        <f t="shared" si="50"/>
        <v>6835.9000000000005</v>
      </c>
    </row>
    <row r="1038" spans="2:19" ht="12.75" customHeight="1">
      <c r="B1038" s="11" t="s">
        <v>1207</v>
      </c>
      <c r="C1038" s="11" t="s">
        <v>185</v>
      </c>
      <c r="D1038" s="12" t="s">
        <v>186</v>
      </c>
      <c r="E1038" s="13">
        <v>60741.37</v>
      </c>
      <c r="F1038" s="13">
        <v>5829.24</v>
      </c>
      <c r="G1038" s="13">
        <v>1836.54</v>
      </c>
      <c r="H1038" s="13"/>
      <c r="I1038" s="13">
        <v>7665.78</v>
      </c>
      <c r="J1038" s="11" t="s">
        <v>1207</v>
      </c>
      <c r="K1038" s="11" t="s">
        <v>186</v>
      </c>
      <c r="L1038" s="11" t="s">
        <v>185</v>
      </c>
      <c r="M1038" s="10"/>
      <c r="O1038" s="14">
        <f t="shared" si="51"/>
        <v>0</v>
      </c>
      <c r="Q1038" s="13">
        <f t="shared" si="49"/>
        <v>1836.54</v>
      </c>
      <c r="S1038" s="13">
        <f t="shared" si="50"/>
        <v>9502.32</v>
      </c>
    </row>
    <row r="1039" spans="2:19" ht="12.75" customHeight="1">
      <c r="B1039" s="11" t="s">
        <v>1208</v>
      </c>
      <c r="C1039" s="11" t="s">
        <v>185</v>
      </c>
      <c r="D1039" s="12" t="s">
        <v>186</v>
      </c>
      <c r="E1039" s="13">
        <v>83572.570000000007</v>
      </c>
      <c r="F1039" s="13">
        <v>2956.56</v>
      </c>
      <c r="G1039" s="13">
        <v>2525.7100000000005</v>
      </c>
      <c r="H1039" s="13"/>
      <c r="I1039" s="13">
        <v>5482.27</v>
      </c>
      <c r="J1039" s="11" t="s">
        <v>1208</v>
      </c>
      <c r="K1039" s="11" t="s">
        <v>186</v>
      </c>
      <c r="L1039" s="11" t="s">
        <v>185</v>
      </c>
      <c r="M1039" s="10"/>
      <c r="O1039" s="14">
        <f t="shared" si="51"/>
        <v>0</v>
      </c>
      <c r="Q1039" s="13">
        <f t="shared" si="49"/>
        <v>2525.7100000000005</v>
      </c>
      <c r="S1039" s="13">
        <f t="shared" si="50"/>
        <v>8007.9800000000014</v>
      </c>
    </row>
    <row r="1040" spans="2:19" ht="12.75" customHeight="1">
      <c r="B1040" s="11" t="s">
        <v>1209</v>
      </c>
      <c r="C1040" s="11" t="s">
        <v>185</v>
      </c>
      <c r="D1040" s="12" t="s">
        <v>186</v>
      </c>
      <c r="E1040" s="13">
        <v>43859.360000000001</v>
      </c>
      <c r="F1040" s="13">
        <v>8077.42</v>
      </c>
      <c r="G1040" s="13">
        <v>1326.8999999999996</v>
      </c>
      <c r="H1040" s="13"/>
      <c r="I1040" s="13">
        <v>9404.32</v>
      </c>
      <c r="J1040" s="11" t="s">
        <v>1209</v>
      </c>
      <c r="K1040" s="11" t="s">
        <v>186</v>
      </c>
      <c r="L1040" s="11" t="s">
        <v>185</v>
      </c>
      <c r="M1040" s="10"/>
      <c r="O1040" s="14">
        <f t="shared" si="51"/>
        <v>0</v>
      </c>
      <c r="Q1040" s="13">
        <f t="shared" si="49"/>
        <v>1326.8999999999996</v>
      </c>
      <c r="S1040" s="13">
        <f t="shared" si="50"/>
        <v>10731.22</v>
      </c>
    </row>
    <row r="1041" spans="2:19" ht="12.75" customHeight="1">
      <c r="B1041" s="11" t="s">
        <v>1210</v>
      </c>
      <c r="C1041" s="11" t="s">
        <v>185</v>
      </c>
      <c r="D1041" s="12" t="s">
        <v>186</v>
      </c>
      <c r="E1041" s="13">
        <v>10619.28</v>
      </c>
      <c r="F1041" s="13">
        <v>1633.86</v>
      </c>
      <c r="G1041" s="13">
        <v>321.08000000000015</v>
      </c>
      <c r="H1041" s="13"/>
      <c r="I1041" s="13">
        <v>1954.94</v>
      </c>
      <c r="J1041" s="11" t="s">
        <v>1210</v>
      </c>
      <c r="K1041" s="11" t="s">
        <v>186</v>
      </c>
      <c r="L1041" s="11" t="s">
        <v>185</v>
      </c>
      <c r="M1041" s="10"/>
      <c r="O1041" s="14">
        <f t="shared" si="51"/>
        <v>0</v>
      </c>
      <c r="Q1041" s="13">
        <f t="shared" si="49"/>
        <v>321.08000000000015</v>
      </c>
      <c r="S1041" s="13">
        <f t="shared" si="50"/>
        <v>2276.0200000000004</v>
      </c>
    </row>
    <row r="1042" spans="2:19" ht="12.75" customHeight="1">
      <c r="B1042" s="11" t="s">
        <v>1211</v>
      </c>
      <c r="C1042" s="11" t="s">
        <v>185</v>
      </c>
      <c r="D1042" s="12" t="s">
        <v>186</v>
      </c>
      <c r="E1042" s="13">
        <v>14249.43</v>
      </c>
      <c r="F1042" s="13">
        <v>2192.5100000000002</v>
      </c>
      <c r="G1042" s="13">
        <v>430.86999999999989</v>
      </c>
      <c r="H1042" s="13"/>
      <c r="I1042" s="13">
        <v>2623.38</v>
      </c>
      <c r="J1042" s="11" t="s">
        <v>1211</v>
      </c>
      <c r="K1042" s="11" t="s">
        <v>186</v>
      </c>
      <c r="L1042" s="11" t="s">
        <v>185</v>
      </c>
      <c r="M1042" s="10"/>
      <c r="O1042" s="14">
        <f t="shared" si="51"/>
        <v>0</v>
      </c>
      <c r="Q1042" s="13">
        <f t="shared" si="49"/>
        <v>430.86999999999989</v>
      </c>
      <c r="S1042" s="13">
        <f t="shared" si="50"/>
        <v>3054.25</v>
      </c>
    </row>
    <row r="1043" spans="2:19" ht="12.75" customHeight="1">
      <c r="B1043" s="11" t="s">
        <v>1212</v>
      </c>
      <c r="C1043" s="11" t="s">
        <v>1205</v>
      </c>
      <c r="D1043" s="12" t="s">
        <v>1206</v>
      </c>
      <c r="E1043" s="13">
        <v>79756.2</v>
      </c>
      <c r="F1043" s="13">
        <v>6500.12</v>
      </c>
      <c r="G1043" s="13">
        <v>1589.6900000000005</v>
      </c>
      <c r="H1043" s="13"/>
      <c r="I1043" s="13">
        <v>8089.81</v>
      </c>
      <c r="J1043" s="11" t="s">
        <v>1212</v>
      </c>
      <c r="K1043" s="11" t="s">
        <v>1206</v>
      </c>
      <c r="L1043" s="11" t="s">
        <v>1205</v>
      </c>
      <c r="M1043" s="10"/>
      <c r="O1043" s="14">
        <f t="shared" si="51"/>
        <v>0</v>
      </c>
      <c r="Q1043" s="13">
        <f t="shared" si="49"/>
        <v>1589.6900000000005</v>
      </c>
      <c r="S1043" s="13">
        <f t="shared" si="50"/>
        <v>9679.5</v>
      </c>
    </row>
    <row r="1044" spans="2:19" ht="12.75" customHeight="1">
      <c r="B1044" s="11" t="s">
        <v>1213</v>
      </c>
      <c r="C1044" s="11" t="s">
        <v>185</v>
      </c>
      <c r="D1044" s="12" t="s">
        <v>186</v>
      </c>
      <c r="E1044" s="13">
        <v>52172.959999999999</v>
      </c>
      <c r="F1044" s="13">
        <v>4873.38</v>
      </c>
      <c r="G1044" s="13">
        <v>1577.3400000000001</v>
      </c>
      <c r="H1044" s="13"/>
      <c r="I1044" s="13">
        <v>6450.72</v>
      </c>
      <c r="J1044" s="11" t="s">
        <v>1213</v>
      </c>
      <c r="K1044" s="11" t="s">
        <v>186</v>
      </c>
      <c r="L1044" s="11" t="s">
        <v>185</v>
      </c>
      <c r="M1044" s="10"/>
      <c r="O1044" s="14">
        <f t="shared" si="51"/>
        <v>0</v>
      </c>
      <c r="Q1044" s="13">
        <f t="shared" si="49"/>
        <v>1577.3400000000001</v>
      </c>
      <c r="S1044" s="13">
        <f t="shared" si="50"/>
        <v>8028.06</v>
      </c>
    </row>
    <row r="1045" spans="2:19" ht="12.75" customHeight="1">
      <c r="B1045" s="11" t="s">
        <v>1214</v>
      </c>
      <c r="C1045" s="11" t="s">
        <v>1153</v>
      </c>
      <c r="D1045" s="12" t="s">
        <v>186</v>
      </c>
      <c r="E1045" s="13">
        <v>43802.81</v>
      </c>
      <c r="F1045" s="13"/>
      <c r="G1045" s="13">
        <v>4095.03</v>
      </c>
      <c r="H1045" s="13"/>
      <c r="I1045" s="13">
        <v>4095.03</v>
      </c>
      <c r="J1045" s="11" t="s">
        <v>1214</v>
      </c>
      <c r="K1045" s="11" t="s">
        <v>186</v>
      </c>
      <c r="L1045" s="11" t="s">
        <v>1153</v>
      </c>
      <c r="M1045" s="10"/>
      <c r="O1045" s="14">
        <f t="shared" si="51"/>
        <v>0</v>
      </c>
      <c r="Q1045" s="13">
        <f t="shared" si="49"/>
        <v>4095.03</v>
      </c>
      <c r="S1045" s="13">
        <f t="shared" si="50"/>
        <v>8190.06</v>
      </c>
    </row>
    <row r="1046" spans="2:19" ht="12.75" customHeight="1">
      <c r="B1046" s="11" t="s">
        <v>1215</v>
      </c>
      <c r="C1046" s="11" t="s">
        <v>185</v>
      </c>
      <c r="D1046" s="12" t="s">
        <v>186</v>
      </c>
      <c r="E1046" s="13">
        <v>38089.29</v>
      </c>
      <c r="F1046" s="13">
        <v>1249.96</v>
      </c>
      <c r="G1046" s="13">
        <v>1151.29</v>
      </c>
      <c r="H1046" s="13"/>
      <c r="I1046" s="13">
        <v>2401.25</v>
      </c>
      <c r="J1046" s="11" t="s">
        <v>1215</v>
      </c>
      <c r="K1046" s="11" t="s">
        <v>186</v>
      </c>
      <c r="L1046" s="11" t="s">
        <v>185</v>
      </c>
      <c r="M1046" s="10"/>
      <c r="O1046" s="14">
        <f t="shared" si="51"/>
        <v>0</v>
      </c>
      <c r="Q1046" s="13">
        <f t="shared" si="49"/>
        <v>1151.29</v>
      </c>
      <c r="S1046" s="13">
        <f t="shared" si="50"/>
        <v>3552.54</v>
      </c>
    </row>
    <row r="1047" spans="2:19" ht="12.75" customHeight="1">
      <c r="B1047" s="11" t="s">
        <v>1216</v>
      </c>
      <c r="C1047" s="11" t="s">
        <v>185</v>
      </c>
      <c r="D1047" s="12" t="s">
        <v>186</v>
      </c>
      <c r="E1047" s="13">
        <v>59933.57</v>
      </c>
      <c r="F1047" s="13">
        <v>12706.87</v>
      </c>
      <c r="G1047" s="13">
        <v>1812.8599999999988</v>
      </c>
      <c r="H1047" s="13"/>
      <c r="I1047" s="13">
        <v>14519.73</v>
      </c>
      <c r="J1047" s="11" t="s">
        <v>1216</v>
      </c>
      <c r="K1047" s="11" t="s">
        <v>186</v>
      </c>
      <c r="L1047" s="11" t="s">
        <v>185</v>
      </c>
      <c r="M1047" s="10"/>
      <c r="O1047" s="14">
        <f t="shared" si="51"/>
        <v>0</v>
      </c>
      <c r="Q1047" s="13">
        <f t="shared" si="49"/>
        <v>1812.8599999999988</v>
      </c>
      <c r="S1047" s="13">
        <f t="shared" si="50"/>
        <v>16332.589999999998</v>
      </c>
    </row>
    <row r="1048" spans="2:19" ht="12.75" customHeight="1">
      <c r="B1048" s="11" t="s">
        <v>1217</v>
      </c>
      <c r="C1048" s="11" t="s">
        <v>185</v>
      </c>
      <c r="D1048" s="12" t="s">
        <v>186</v>
      </c>
      <c r="E1048" s="13">
        <v>10931.17</v>
      </c>
      <c r="F1048" s="13">
        <v>1985.42</v>
      </c>
      <c r="G1048" s="13">
        <v>330.65000000000009</v>
      </c>
      <c r="H1048" s="13"/>
      <c r="I1048" s="13">
        <v>2316.0700000000002</v>
      </c>
      <c r="J1048" s="11" t="s">
        <v>1217</v>
      </c>
      <c r="K1048" s="11" t="s">
        <v>186</v>
      </c>
      <c r="L1048" s="11" t="s">
        <v>185</v>
      </c>
      <c r="M1048" s="10"/>
      <c r="O1048" s="14">
        <f t="shared" si="51"/>
        <v>0</v>
      </c>
      <c r="Q1048" s="13">
        <f t="shared" si="49"/>
        <v>330.65000000000009</v>
      </c>
      <c r="S1048" s="13">
        <f t="shared" si="50"/>
        <v>2646.7200000000003</v>
      </c>
    </row>
    <row r="1049" spans="2:19" ht="12.75" customHeight="1">
      <c r="B1049" s="11" t="s">
        <v>1218</v>
      </c>
      <c r="C1049" s="11" t="s">
        <v>185</v>
      </c>
      <c r="D1049" s="12" t="s">
        <v>186</v>
      </c>
      <c r="E1049" s="13">
        <v>6725.17</v>
      </c>
      <c r="F1049" s="13">
        <v>1221.3900000000001</v>
      </c>
      <c r="G1049" s="13">
        <v>203.41999999999985</v>
      </c>
      <c r="H1049" s="13"/>
      <c r="I1049" s="13">
        <v>1424.81</v>
      </c>
      <c r="J1049" s="11" t="s">
        <v>1218</v>
      </c>
      <c r="K1049" s="11" t="s">
        <v>186</v>
      </c>
      <c r="L1049" s="11" t="s">
        <v>185</v>
      </c>
      <c r="M1049" s="10"/>
      <c r="O1049" s="14">
        <f t="shared" si="51"/>
        <v>0</v>
      </c>
      <c r="Q1049" s="13">
        <f t="shared" si="49"/>
        <v>203.41999999999985</v>
      </c>
      <c r="S1049" s="13">
        <f t="shared" si="50"/>
        <v>1628.2299999999998</v>
      </c>
    </row>
    <row r="1050" spans="2:19" ht="12.75" customHeight="1">
      <c r="B1050" s="11" t="s">
        <v>1219</v>
      </c>
      <c r="C1050" s="11" t="s">
        <v>185</v>
      </c>
      <c r="D1050" s="12" t="s">
        <v>186</v>
      </c>
      <c r="E1050" s="13">
        <v>18256.490000000002</v>
      </c>
      <c r="F1050" s="13">
        <v>3316.07</v>
      </c>
      <c r="G1050" s="13">
        <v>552.27999999999975</v>
      </c>
      <c r="H1050" s="13"/>
      <c r="I1050" s="13">
        <v>3868.35</v>
      </c>
      <c r="J1050" s="11" t="s">
        <v>1219</v>
      </c>
      <c r="K1050" s="11" t="s">
        <v>186</v>
      </c>
      <c r="L1050" s="11" t="s">
        <v>185</v>
      </c>
      <c r="M1050" s="10"/>
      <c r="O1050" s="14">
        <f t="shared" si="51"/>
        <v>0</v>
      </c>
      <c r="Q1050" s="13">
        <f t="shared" si="49"/>
        <v>552.27999999999975</v>
      </c>
      <c r="S1050" s="13">
        <f t="shared" si="50"/>
        <v>4420.6299999999992</v>
      </c>
    </row>
    <row r="1051" spans="2:19" ht="12.75" customHeight="1">
      <c r="B1051" s="11" t="s">
        <v>1220</v>
      </c>
      <c r="C1051" s="11" t="s">
        <v>185</v>
      </c>
      <c r="D1051" s="12" t="s">
        <v>186</v>
      </c>
      <c r="E1051" s="13">
        <v>62579.35</v>
      </c>
      <c r="F1051" s="13">
        <v>9472.31</v>
      </c>
      <c r="G1051" s="13">
        <v>1892.3700000000008</v>
      </c>
      <c r="H1051" s="13"/>
      <c r="I1051" s="13">
        <v>11364.68</v>
      </c>
      <c r="J1051" s="11" t="s">
        <v>1220</v>
      </c>
      <c r="K1051" s="11" t="s">
        <v>186</v>
      </c>
      <c r="L1051" s="11" t="s">
        <v>185</v>
      </c>
      <c r="M1051" s="10"/>
      <c r="O1051" s="14">
        <f t="shared" si="51"/>
        <v>0</v>
      </c>
      <c r="Q1051" s="13">
        <f t="shared" si="49"/>
        <v>1892.3700000000008</v>
      </c>
      <c r="S1051" s="13">
        <f t="shared" si="50"/>
        <v>13257.050000000001</v>
      </c>
    </row>
    <row r="1052" spans="2:19" ht="12.75" customHeight="1">
      <c r="B1052" s="11" t="s">
        <v>1221</v>
      </c>
      <c r="C1052" s="11" t="s">
        <v>185</v>
      </c>
      <c r="D1052" s="12" t="s">
        <v>186</v>
      </c>
      <c r="E1052" s="13">
        <v>68855.63</v>
      </c>
      <c r="F1052" s="13">
        <v>14422.69</v>
      </c>
      <c r="G1052" s="13">
        <v>2082.1299999999992</v>
      </c>
      <c r="H1052" s="13"/>
      <c r="I1052" s="13">
        <v>16504.82</v>
      </c>
      <c r="J1052" s="11" t="s">
        <v>1221</v>
      </c>
      <c r="K1052" s="11" t="s">
        <v>186</v>
      </c>
      <c r="L1052" s="11" t="s">
        <v>185</v>
      </c>
      <c r="M1052" s="10"/>
      <c r="O1052" s="14">
        <f t="shared" si="51"/>
        <v>0</v>
      </c>
      <c r="Q1052" s="13">
        <f t="shared" si="49"/>
        <v>2082.1299999999992</v>
      </c>
      <c r="S1052" s="13">
        <f t="shared" si="50"/>
        <v>18586.949999999997</v>
      </c>
    </row>
    <row r="1053" spans="2:19" ht="12.75" customHeight="1">
      <c r="B1053" s="11" t="s">
        <v>1222</v>
      </c>
      <c r="C1053" s="11" t="s">
        <v>185</v>
      </c>
      <c r="D1053" s="12" t="s">
        <v>186</v>
      </c>
      <c r="E1053" s="13">
        <v>14720.51</v>
      </c>
      <c r="F1053" s="13">
        <v>2636.34</v>
      </c>
      <c r="G1053" s="13">
        <v>445.27999999999975</v>
      </c>
      <c r="H1053" s="13"/>
      <c r="I1053" s="13">
        <v>3081.62</v>
      </c>
      <c r="J1053" s="11" t="s">
        <v>1222</v>
      </c>
      <c r="K1053" s="11" t="s">
        <v>186</v>
      </c>
      <c r="L1053" s="11" t="s">
        <v>185</v>
      </c>
      <c r="M1053" s="10"/>
      <c r="O1053" s="14">
        <f t="shared" si="51"/>
        <v>0</v>
      </c>
      <c r="Q1053" s="13">
        <f t="shared" si="49"/>
        <v>445.27999999999975</v>
      </c>
      <c r="S1053" s="13">
        <f t="shared" si="50"/>
        <v>3526.8999999999996</v>
      </c>
    </row>
    <row r="1054" spans="2:19" ht="12.75" customHeight="1">
      <c r="B1054" s="11" t="s">
        <v>1223</v>
      </c>
      <c r="C1054" s="11" t="s">
        <v>185</v>
      </c>
      <c r="D1054" s="12" t="s">
        <v>186</v>
      </c>
      <c r="E1054" s="13">
        <v>8477.4</v>
      </c>
      <c r="F1054" s="13">
        <v>1518.13</v>
      </c>
      <c r="G1054" s="13">
        <v>256.39999999999986</v>
      </c>
      <c r="H1054" s="13"/>
      <c r="I1054" s="13">
        <v>1774.53</v>
      </c>
      <c r="J1054" s="11" t="s">
        <v>1223</v>
      </c>
      <c r="K1054" s="11" t="s">
        <v>186</v>
      </c>
      <c r="L1054" s="11" t="s">
        <v>185</v>
      </c>
      <c r="M1054" s="10"/>
      <c r="O1054" s="14">
        <f t="shared" si="51"/>
        <v>0</v>
      </c>
      <c r="Q1054" s="13">
        <f t="shared" si="49"/>
        <v>256.39999999999986</v>
      </c>
      <c r="S1054" s="13">
        <f t="shared" si="50"/>
        <v>2030.9299999999998</v>
      </c>
    </row>
    <row r="1055" spans="2:19" ht="12.75" customHeight="1">
      <c r="B1055" s="11" t="s">
        <v>1224</v>
      </c>
      <c r="C1055" s="11" t="s">
        <v>185</v>
      </c>
      <c r="D1055" s="12" t="s">
        <v>186</v>
      </c>
      <c r="E1055" s="13">
        <v>5221.97</v>
      </c>
      <c r="F1055" s="13">
        <v>935.07</v>
      </c>
      <c r="G1055" s="13">
        <v>157.93999999999994</v>
      </c>
      <c r="H1055" s="13"/>
      <c r="I1055" s="13">
        <v>1093.01</v>
      </c>
      <c r="J1055" s="11" t="s">
        <v>1224</v>
      </c>
      <c r="K1055" s="11" t="s">
        <v>186</v>
      </c>
      <c r="L1055" s="11" t="s">
        <v>185</v>
      </c>
      <c r="M1055" s="10"/>
      <c r="O1055" s="14">
        <f t="shared" si="51"/>
        <v>0</v>
      </c>
      <c r="Q1055" s="13">
        <f t="shared" si="49"/>
        <v>157.93999999999994</v>
      </c>
      <c r="S1055" s="13">
        <f t="shared" si="50"/>
        <v>1250.9499999999998</v>
      </c>
    </row>
    <row r="1056" spans="2:19" ht="12.75" customHeight="1">
      <c r="B1056" s="11" t="s">
        <v>1225</v>
      </c>
      <c r="C1056" s="11" t="s">
        <v>185</v>
      </c>
      <c r="D1056" s="12" t="s">
        <v>186</v>
      </c>
      <c r="E1056" s="13">
        <v>55641.63</v>
      </c>
      <c r="F1056" s="13">
        <v>8280.86</v>
      </c>
      <c r="G1056" s="13">
        <v>1682.5599999999995</v>
      </c>
      <c r="H1056" s="13"/>
      <c r="I1056" s="13">
        <v>9963.42</v>
      </c>
      <c r="J1056" s="11" t="s">
        <v>1225</v>
      </c>
      <c r="K1056" s="11" t="s">
        <v>186</v>
      </c>
      <c r="L1056" s="11" t="s">
        <v>185</v>
      </c>
      <c r="M1056" s="10"/>
      <c r="O1056" s="14">
        <f t="shared" si="51"/>
        <v>0</v>
      </c>
      <c r="Q1056" s="13">
        <f t="shared" si="49"/>
        <v>1682.5599999999995</v>
      </c>
      <c r="S1056" s="13">
        <f t="shared" si="50"/>
        <v>11645.98</v>
      </c>
    </row>
    <row r="1057" spans="2:19" ht="12.75" customHeight="1">
      <c r="B1057" s="11" t="s">
        <v>1226</v>
      </c>
      <c r="C1057" s="11" t="s">
        <v>185</v>
      </c>
      <c r="D1057" s="12" t="s">
        <v>186</v>
      </c>
      <c r="E1057" s="13">
        <v>33613.64</v>
      </c>
      <c r="F1057" s="13"/>
      <c r="G1057" s="13">
        <v>5007.84</v>
      </c>
      <c r="H1057" s="13"/>
      <c r="I1057" s="13">
        <v>5007.84</v>
      </c>
      <c r="J1057" s="11" t="s">
        <v>1226</v>
      </c>
      <c r="K1057" s="11" t="s">
        <v>186</v>
      </c>
      <c r="L1057" s="11" t="s">
        <v>185</v>
      </c>
      <c r="M1057" s="10"/>
      <c r="O1057" s="14">
        <f t="shared" si="51"/>
        <v>0</v>
      </c>
      <c r="Q1057" s="13">
        <f t="shared" si="49"/>
        <v>5007.84</v>
      </c>
      <c r="S1057" s="13">
        <f t="shared" si="50"/>
        <v>10015.68</v>
      </c>
    </row>
    <row r="1058" spans="2:19" ht="12.75" customHeight="1">
      <c r="B1058" s="11" t="s">
        <v>1227</v>
      </c>
      <c r="C1058" s="11" t="s">
        <v>185</v>
      </c>
      <c r="D1058" s="12" t="s">
        <v>186</v>
      </c>
      <c r="E1058" s="13">
        <v>11159.92</v>
      </c>
      <c r="F1058" s="13"/>
      <c r="G1058" s="13">
        <v>305.29000000000002</v>
      </c>
      <c r="H1058" s="13"/>
      <c r="I1058" s="13">
        <v>305.29000000000002</v>
      </c>
      <c r="J1058" s="11" t="s">
        <v>1227</v>
      </c>
      <c r="K1058" s="11" t="s">
        <v>186</v>
      </c>
      <c r="L1058" s="11" t="s">
        <v>185</v>
      </c>
      <c r="M1058" s="10"/>
      <c r="O1058" s="14">
        <f t="shared" si="51"/>
        <v>0</v>
      </c>
      <c r="Q1058" s="13">
        <f t="shared" si="49"/>
        <v>305.29000000000002</v>
      </c>
      <c r="S1058" s="13">
        <f t="shared" si="50"/>
        <v>610.58000000000004</v>
      </c>
    </row>
    <row r="1059" spans="2:19" ht="12.75" customHeight="1">
      <c r="B1059" s="11" t="s">
        <v>1228</v>
      </c>
      <c r="C1059" s="11" t="s">
        <v>185</v>
      </c>
      <c r="D1059" s="12" t="s">
        <v>186</v>
      </c>
      <c r="E1059" s="13">
        <v>104923.85</v>
      </c>
      <c r="F1059" s="13">
        <v>21709.65</v>
      </c>
      <c r="G1059" s="13">
        <v>3172.6699999999983</v>
      </c>
      <c r="H1059" s="13"/>
      <c r="I1059" s="13">
        <v>24882.32</v>
      </c>
      <c r="J1059" s="11" t="s">
        <v>1228</v>
      </c>
      <c r="K1059" s="11" t="s">
        <v>186</v>
      </c>
      <c r="L1059" s="11" t="s">
        <v>185</v>
      </c>
      <c r="M1059" s="10"/>
      <c r="O1059" s="14">
        <f t="shared" si="51"/>
        <v>0</v>
      </c>
      <c r="Q1059" s="13">
        <f t="shared" si="49"/>
        <v>3172.6699999999983</v>
      </c>
      <c r="S1059" s="13">
        <f t="shared" si="50"/>
        <v>28054.989999999998</v>
      </c>
    </row>
    <row r="1060" spans="2:19" ht="12.75" customHeight="1">
      <c r="B1060" s="11" t="s">
        <v>1229</v>
      </c>
      <c r="C1060" s="11" t="s">
        <v>185</v>
      </c>
      <c r="D1060" s="12" t="s">
        <v>186</v>
      </c>
      <c r="E1060" s="13">
        <v>11796</v>
      </c>
      <c r="F1060" s="13">
        <v>2082.1799999999998</v>
      </c>
      <c r="G1060" s="13">
        <v>356.78999999999996</v>
      </c>
      <c r="H1060" s="13"/>
      <c r="I1060" s="13">
        <v>2438.9699999999998</v>
      </c>
      <c r="J1060" s="11" t="s">
        <v>1229</v>
      </c>
      <c r="K1060" s="11" t="s">
        <v>186</v>
      </c>
      <c r="L1060" s="11" t="s">
        <v>185</v>
      </c>
      <c r="M1060" s="10"/>
      <c r="O1060" s="14">
        <f t="shared" si="51"/>
        <v>0</v>
      </c>
      <c r="Q1060" s="13">
        <f t="shared" si="49"/>
        <v>356.78999999999996</v>
      </c>
      <c r="S1060" s="13">
        <f t="shared" si="50"/>
        <v>2795.7599999999998</v>
      </c>
    </row>
    <row r="1061" spans="2:19" ht="12.75" customHeight="1">
      <c r="B1061" s="11" t="s">
        <v>1230</v>
      </c>
      <c r="C1061" s="11" t="s">
        <v>185</v>
      </c>
      <c r="D1061" s="12" t="s">
        <v>186</v>
      </c>
      <c r="E1061" s="13">
        <v>17203.7</v>
      </c>
      <c r="F1061" s="13">
        <v>3036.84</v>
      </c>
      <c r="G1061" s="13">
        <v>520.38999999999987</v>
      </c>
      <c r="H1061" s="13"/>
      <c r="I1061" s="13">
        <v>3557.23</v>
      </c>
      <c r="J1061" s="11" t="s">
        <v>1230</v>
      </c>
      <c r="K1061" s="11" t="s">
        <v>186</v>
      </c>
      <c r="L1061" s="11" t="s">
        <v>185</v>
      </c>
      <c r="M1061" s="10"/>
      <c r="O1061" s="14">
        <f t="shared" si="51"/>
        <v>0</v>
      </c>
      <c r="Q1061" s="13">
        <f t="shared" si="49"/>
        <v>520.38999999999987</v>
      </c>
      <c r="S1061" s="13">
        <f t="shared" si="50"/>
        <v>4077.62</v>
      </c>
    </row>
    <row r="1062" spans="2:19" ht="12.75" customHeight="1">
      <c r="B1062" s="11" t="s">
        <v>1231</v>
      </c>
      <c r="C1062" s="11" t="s">
        <v>185</v>
      </c>
      <c r="D1062" s="12" t="s">
        <v>186</v>
      </c>
      <c r="E1062" s="13">
        <v>5300.77</v>
      </c>
      <c r="F1062" s="13">
        <v>935.57</v>
      </c>
      <c r="G1062" s="13">
        <v>160.29999999999984</v>
      </c>
      <c r="H1062" s="13"/>
      <c r="I1062" s="13">
        <v>1095.8699999999999</v>
      </c>
      <c r="J1062" s="11" t="s">
        <v>1231</v>
      </c>
      <c r="K1062" s="11" t="s">
        <v>186</v>
      </c>
      <c r="L1062" s="11" t="s">
        <v>185</v>
      </c>
      <c r="M1062" s="10"/>
      <c r="O1062" s="14">
        <f t="shared" si="51"/>
        <v>0</v>
      </c>
      <c r="Q1062" s="13">
        <f t="shared" si="49"/>
        <v>160.29999999999984</v>
      </c>
      <c r="S1062" s="13">
        <f t="shared" si="50"/>
        <v>1256.1699999999996</v>
      </c>
    </row>
    <row r="1063" spans="2:19" ht="12.75" customHeight="1">
      <c r="B1063" s="11" t="s">
        <v>1232</v>
      </c>
      <c r="C1063" s="11" t="s">
        <v>185</v>
      </c>
      <c r="D1063" s="12" t="s">
        <v>186</v>
      </c>
      <c r="E1063" s="13">
        <v>81039.69</v>
      </c>
      <c r="F1063" s="13">
        <v>6949.5</v>
      </c>
      <c r="G1063" s="13">
        <v>2450.66</v>
      </c>
      <c r="H1063" s="13"/>
      <c r="I1063" s="13">
        <v>9400.16</v>
      </c>
      <c r="J1063" s="11" t="s">
        <v>1232</v>
      </c>
      <c r="K1063" s="11" t="s">
        <v>186</v>
      </c>
      <c r="L1063" s="11" t="s">
        <v>185</v>
      </c>
      <c r="M1063" s="10"/>
      <c r="O1063" s="14">
        <f t="shared" si="51"/>
        <v>0</v>
      </c>
      <c r="Q1063" s="13">
        <f t="shared" si="49"/>
        <v>2450.66</v>
      </c>
      <c r="S1063" s="13">
        <f t="shared" si="50"/>
        <v>11850.82</v>
      </c>
    </row>
    <row r="1064" spans="2:19" ht="12.75" customHeight="1">
      <c r="B1064" s="11" t="s">
        <v>1233</v>
      </c>
      <c r="C1064" s="11" t="s">
        <v>185</v>
      </c>
      <c r="D1064" s="12" t="s">
        <v>186</v>
      </c>
      <c r="E1064" s="13">
        <v>37962.86</v>
      </c>
      <c r="F1064" s="13">
        <v>7760.22</v>
      </c>
      <c r="G1064" s="13">
        <v>1147.6899999999996</v>
      </c>
      <c r="H1064" s="13"/>
      <c r="I1064" s="13">
        <v>8907.91</v>
      </c>
      <c r="J1064" s="11" t="s">
        <v>1233</v>
      </c>
      <c r="K1064" s="11" t="s">
        <v>186</v>
      </c>
      <c r="L1064" s="11" t="s">
        <v>185</v>
      </c>
      <c r="M1064" s="10"/>
      <c r="O1064" s="14">
        <f t="shared" si="51"/>
        <v>0</v>
      </c>
      <c r="Q1064" s="13">
        <f t="shared" si="49"/>
        <v>1147.6899999999996</v>
      </c>
      <c r="S1064" s="13">
        <f t="shared" si="50"/>
        <v>10055.599999999999</v>
      </c>
    </row>
    <row r="1065" spans="2:19" ht="12.75" customHeight="1">
      <c r="B1065" s="11" t="s">
        <v>1234</v>
      </c>
      <c r="C1065" s="11" t="s">
        <v>185</v>
      </c>
      <c r="D1065" s="12" t="s">
        <v>186</v>
      </c>
      <c r="E1065" s="13">
        <v>162069.39000000001</v>
      </c>
      <c r="F1065" s="13">
        <v>23300.66</v>
      </c>
      <c r="G1065" s="13">
        <v>4900.59</v>
      </c>
      <c r="H1065" s="13"/>
      <c r="I1065" s="13">
        <v>28201.25</v>
      </c>
      <c r="J1065" s="11" t="s">
        <v>1234</v>
      </c>
      <c r="K1065" s="11" t="s">
        <v>186</v>
      </c>
      <c r="L1065" s="11" t="s">
        <v>185</v>
      </c>
      <c r="M1065" s="10"/>
      <c r="O1065" s="14">
        <f t="shared" si="51"/>
        <v>0</v>
      </c>
      <c r="Q1065" s="13">
        <f t="shared" si="49"/>
        <v>4900.59</v>
      </c>
      <c r="S1065" s="13">
        <f t="shared" si="50"/>
        <v>33101.839999999997</v>
      </c>
    </row>
    <row r="1066" spans="2:19" ht="12.75" customHeight="1">
      <c r="B1066" s="11" t="s">
        <v>1235</v>
      </c>
      <c r="C1066" s="11" t="s">
        <v>185</v>
      </c>
      <c r="D1066" s="12" t="s">
        <v>186</v>
      </c>
      <c r="E1066" s="13">
        <v>71960.95</v>
      </c>
      <c r="F1066" s="13">
        <v>3811.1</v>
      </c>
      <c r="G1066" s="13">
        <v>2176.1799999999998</v>
      </c>
      <c r="H1066" s="13"/>
      <c r="I1066" s="13">
        <v>5987.28</v>
      </c>
      <c r="J1066" s="11" t="s">
        <v>1235</v>
      </c>
      <c r="K1066" s="11" t="s">
        <v>186</v>
      </c>
      <c r="L1066" s="11" t="s">
        <v>185</v>
      </c>
      <c r="M1066" s="10"/>
      <c r="O1066" s="14">
        <f t="shared" si="51"/>
        <v>0</v>
      </c>
      <c r="Q1066" s="13">
        <f t="shared" si="49"/>
        <v>2176.1799999999998</v>
      </c>
      <c r="S1066" s="13">
        <f t="shared" si="50"/>
        <v>8163.4599999999991</v>
      </c>
    </row>
    <row r="1067" spans="2:19" ht="12.75" customHeight="1">
      <c r="B1067" s="11" t="s">
        <v>1236</v>
      </c>
      <c r="C1067" s="11" t="s">
        <v>185</v>
      </c>
      <c r="D1067" s="12" t="s">
        <v>186</v>
      </c>
      <c r="E1067" s="13">
        <v>134844.48000000001</v>
      </c>
      <c r="F1067" s="13"/>
      <c r="G1067" s="13">
        <v>3062.86</v>
      </c>
      <c r="H1067" s="13"/>
      <c r="I1067" s="13">
        <v>3062.86</v>
      </c>
      <c r="J1067" s="11" t="s">
        <v>1236</v>
      </c>
      <c r="K1067" s="11" t="s">
        <v>186</v>
      </c>
      <c r="L1067" s="11" t="s">
        <v>185</v>
      </c>
      <c r="M1067" s="10"/>
      <c r="O1067" s="14">
        <f t="shared" si="51"/>
        <v>0</v>
      </c>
      <c r="Q1067" s="13">
        <f t="shared" si="49"/>
        <v>3062.86</v>
      </c>
      <c r="S1067" s="13">
        <f t="shared" si="50"/>
        <v>6125.72</v>
      </c>
    </row>
    <row r="1068" spans="2:19" ht="12.75" customHeight="1">
      <c r="B1068" s="11" t="s">
        <v>1237</v>
      </c>
      <c r="C1068" s="11" t="s">
        <v>185</v>
      </c>
      <c r="D1068" s="12" t="s">
        <v>186</v>
      </c>
      <c r="E1068" s="13">
        <v>43347.86</v>
      </c>
      <c r="F1068" s="13">
        <v>8749.0400000000009</v>
      </c>
      <c r="G1068" s="13">
        <v>1310.7399999999998</v>
      </c>
      <c r="H1068" s="13"/>
      <c r="I1068" s="13">
        <v>10059.780000000001</v>
      </c>
      <c r="J1068" s="11" t="s">
        <v>1237</v>
      </c>
      <c r="K1068" s="11" t="s">
        <v>186</v>
      </c>
      <c r="L1068" s="11" t="s">
        <v>185</v>
      </c>
      <c r="M1068" s="10"/>
      <c r="O1068" s="14">
        <f t="shared" si="51"/>
        <v>0</v>
      </c>
      <c r="Q1068" s="13">
        <f t="shared" si="49"/>
        <v>1310.7399999999998</v>
      </c>
      <c r="S1068" s="13">
        <f t="shared" si="50"/>
        <v>11370.52</v>
      </c>
    </row>
    <row r="1069" spans="2:19" ht="12.75" customHeight="1">
      <c r="B1069" s="11" t="s">
        <v>1238</v>
      </c>
      <c r="C1069" s="11" t="s">
        <v>185</v>
      </c>
      <c r="D1069" s="12" t="s">
        <v>186</v>
      </c>
      <c r="E1069" s="13">
        <v>61248.480000000003</v>
      </c>
      <c r="F1069" s="13">
        <v>6797.38</v>
      </c>
      <c r="G1069" s="13">
        <v>1852.2599999999993</v>
      </c>
      <c r="H1069" s="13"/>
      <c r="I1069" s="13">
        <v>8649.64</v>
      </c>
      <c r="J1069" s="11" t="s">
        <v>1238</v>
      </c>
      <c r="K1069" s="11" t="s">
        <v>186</v>
      </c>
      <c r="L1069" s="11" t="s">
        <v>185</v>
      </c>
      <c r="M1069" s="10"/>
      <c r="O1069" s="14">
        <f t="shared" si="51"/>
        <v>0</v>
      </c>
      <c r="Q1069" s="13">
        <f t="shared" si="49"/>
        <v>1852.2599999999993</v>
      </c>
      <c r="S1069" s="13">
        <f t="shared" si="50"/>
        <v>10501.899999999998</v>
      </c>
    </row>
    <row r="1070" spans="2:19" ht="12.75" customHeight="1">
      <c r="B1070" s="11" t="s">
        <v>1239</v>
      </c>
      <c r="C1070" s="11" t="s">
        <v>185</v>
      </c>
      <c r="D1070" s="12" t="s">
        <v>186</v>
      </c>
      <c r="E1070" s="13">
        <v>51635.1</v>
      </c>
      <c r="F1070" s="13">
        <v>2602.52</v>
      </c>
      <c r="G1070" s="13">
        <v>1560.9199999999996</v>
      </c>
      <c r="H1070" s="13"/>
      <c r="I1070" s="13">
        <v>4163.4399999999996</v>
      </c>
      <c r="J1070" s="11" t="s">
        <v>1239</v>
      </c>
      <c r="K1070" s="11" t="s">
        <v>186</v>
      </c>
      <c r="L1070" s="11" t="s">
        <v>185</v>
      </c>
      <c r="M1070" s="10"/>
      <c r="O1070" s="14">
        <f t="shared" si="51"/>
        <v>0</v>
      </c>
      <c r="Q1070" s="13">
        <f t="shared" si="49"/>
        <v>1560.9199999999996</v>
      </c>
      <c r="S1070" s="13">
        <f t="shared" si="50"/>
        <v>5724.3599999999988</v>
      </c>
    </row>
    <row r="1071" spans="2:19" ht="12.75" customHeight="1">
      <c r="B1071" s="11" t="s">
        <v>1240</v>
      </c>
      <c r="C1071" s="11" t="s">
        <v>185</v>
      </c>
      <c r="D1071" s="12" t="s">
        <v>186</v>
      </c>
      <c r="E1071" s="13">
        <v>18561.25</v>
      </c>
      <c r="F1071" s="13"/>
      <c r="G1071" s="13">
        <v>393.78</v>
      </c>
      <c r="H1071" s="13"/>
      <c r="I1071" s="13">
        <v>393.78</v>
      </c>
      <c r="J1071" s="11" t="s">
        <v>1240</v>
      </c>
      <c r="K1071" s="11" t="s">
        <v>186</v>
      </c>
      <c r="L1071" s="11" t="s">
        <v>185</v>
      </c>
      <c r="M1071" s="10"/>
      <c r="O1071" s="14">
        <f t="shared" si="51"/>
        <v>0</v>
      </c>
      <c r="Q1071" s="13">
        <f t="shared" si="49"/>
        <v>393.78</v>
      </c>
      <c r="S1071" s="13">
        <f t="shared" si="50"/>
        <v>787.56</v>
      </c>
    </row>
    <row r="1072" spans="2:19" ht="12.75" customHeight="1">
      <c r="B1072" s="11" t="s">
        <v>1241</v>
      </c>
      <c r="C1072" s="11" t="s">
        <v>185</v>
      </c>
      <c r="D1072" s="12" t="s">
        <v>186</v>
      </c>
      <c r="E1072" s="13">
        <v>30581.360000000001</v>
      </c>
      <c r="F1072" s="13">
        <v>6096.33</v>
      </c>
      <c r="G1072" s="13">
        <v>924.73999999999978</v>
      </c>
      <c r="H1072" s="13"/>
      <c r="I1072" s="13">
        <v>7021.07</v>
      </c>
      <c r="J1072" s="11" t="s">
        <v>1241</v>
      </c>
      <c r="K1072" s="11" t="s">
        <v>186</v>
      </c>
      <c r="L1072" s="11" t="s">
        <v>185</v>
      </c>
      <c r="M1072" s="10"/>
      <c r="O1072" s="14">
        <f t="shared" si="51"/>
        <v>0</v>
      </c>
      <c r="Q1072" s="13">
        <f t="shared" si="49"/>
        <v>924.73999999999978</v>
      </c>
      <c r="S1072" s="13">
        <f t="shared" si="50"/>
        <v>7945.8099999999995</v>
      </c>
    </row>
    <row r="1073" spans="2:19" ht="12.75" customHeight="1">
      <c r="B1073" s="11" t="s">
        <v>1242</v>
      </c>
      <c r="C1073" s="11" t="s">
        <v>185</v>
      </c>
      <c r="D1073" s="12" t="s">
        <v>186</v>
      </c>
      <c r="E1073" s="13">
        <v>54120.35</v>
      </c>
      <c r="F1073" s="13">
        <v>4231.63</v>
      </c>
      <c r="G1073" s="13">
        <v>1636.12</v>
      </c>
      <c r="H1073" s="13"/>
      <c r="I1073" s="13">
        <v>5867.75</v>
      </c>
      <c r="J1073" s="11" t="s">
        <v>1242</v>
      </c>
      <c r="K1073" s="11" t="s">
        <v>186</v>
      </c>
      <c r="L1073" s="11" t="s">
        <v>185</v>
      </c>
      <c r="M1073" s="10"/>
      <c r="O1073" s="14">
        <f t="shared" si="51"/>
        <v>0</v>
      </c>
      <c r="Q1073" s="13">
        <f t="shared" si="49"/>
        <v>1636.12</v>
      </c>
      <c r="S1073" s="13">
        <f t="shared" si="50"/>
        <v>7503.87</v>
      </c>
    </row>
    <row r="1074" spans="2:19" ht="12.75" customHeight="1">
      <c r="B1074" s="11" t="s">
        <v>1243</v>
      </c>
      <c r="C1074" s="11" t="s">
        <v>185</v>
      </c>
      <c r="D1074" s="12" t="s">
        <v>186</v>
      </c>
      <c r="E1074" s="13">
        <v>67399.7</v>
      </c>
      <c r="F1074" s="13"/>
      <c r="G1074" s="13">
        <v>7486.46</v>
      </c>
      <c r="H1074" s="13"/>
      <c r="I1074" s="13">
        <v>7486.46</v>
      </c>
      <c r="J1074" s="11" t="s">
        <v>1243</v>
      </c>
      <c r="K1074" s="11" t="s">
        <v>186</v>
      </c>
      <c r="L1074" s="11" t="s">
        <v>185</v>
      </c>
      <c r="M1074" s="10"/>
      <c r="O1074" s="14">
        <f t="shared" si="51"/>
        <v>0</v>
      </c>
      <c r="Q1074" s="13">
        <f t="shared" si="49"/>
        <v>7486.46</v>
      </c>
      <c r="S1074" s="13">
        <f t="shared" si="50"/>
        <v>14972.92</v>
      </c>
    </row>
    <row r="1075" spans="2:19" ht="12.75" customHeight="1">
      <c r="B1075" s="11" t="s">
        <v>1244</v>
      </c>
      <c r="C1075" s="11" t="s">
        <v>185</v>
      </c>
      <c r="D1075" s="12" t="s">
        <v>186</v>
      </c>
      <c r="E1075" s="13">
        <v>43607.05</v>
      </c>
      <c r="F1075" s="13">
        <v>2088.4699999999998</v>
      </c>
      <c r="G1075" s="13">
        <v>1317.7000000000003</v>
      </c>
      <c r="H1075" s="13"/>
      <c r="I1075" s="13">
        <v>3406.17</v>
      </c>
      <c r="J1075" s="11" t="s">
        <v>1244</v>
      </c>
      <c r="K1075" s="11" t="s">
        <v>186</v>
      </c>
      <c r="L1075" s="11" t="s">
        <v>185</v>
      </c>
      <c r="M1075" s="10"/>
      <c r="O1075" s="14">
        <f t="shared" si="51"/>
        <v>0</v>
      </c>
      <c r="Q1075" s="13">
        <f t="shared" si="49"/>
        <v>1317.7000000000003</v>
      </c>
      <c r="S1075" s="13">
        <f t="shared" si="50"/>
        <v>4723.8700000000008</v>
      </c>
    </row>
    <row r="1076" spans="2:19" ht="12.75" customHeight="1">
      <c r="B1076" s="11" t="s">
        <v>1245</v>
      </c>
      <c r="C1076" s="11" t="s">
        <v>185</v>
      </c>
      <c r="D1076" s="12" t="s">
        <v>186</v>
      </c>
      <c r="E1076" s="13">
        <v>34133.58</v>
      </c>
      <c r="F1076" s="13">
        <v>6716.69</v>
      </c>
      <c r="G1076" s="13">
        <v>1032.0300000000007</v>
      </c>
      <c r="H1076" s="13"/>
      <c r="I1076" s="13">
        <v>7748.72</v>
      </c>
      <c r="J1076" s="11" t="s">
        <v>1245</v>
      </c>
      <c r="K1076" s="11" t="s">
        <v>186</v>
      </c>
      <c r="L1076" s="11" t="s">
        <v>185</v>
      </c>
      <c r="M1076" s="10"/>
      <c r="O1076" s="14">
        <f t="shared" si="51"/>
        <v>0</v>
      </c>
      <c r="Q1076" s="13">
        <f t="shared" si="49"/>
        <v>1032.0300000000007</v>
      </c>
      <c r="S1076" s="13">
        <f t="shared" si="50"/>
        <v>8780.75</v>
      </c>
    </row>
    <row r="1077" spans="2:19" ht="12.75" customHeight="1">
      <c r="B1077" s="11" t="s">
        <v>1246</v>
      </c>
      <c r="C1077" s="11" t="s">
        <v>1247</v>
      </c>
      <c r="D1077" s="12" t="s">
        <v>186</v>
      </c>
      <c r="E1077" s="13">
        <v>180857.47</v>
      </c>
      <c r="F1077" s="13">
        <v>19653.03</v>
      </c>
      <c r="G1077" s="13">
        <v>5466.5800000000017</v>
      </c>
      <c r="H1077" s="13"/>
      <c r="I1077" s="13">
        <v>25119.61</v>
      </c>
      <c r="J1077" s="11" t="s">
        <v>1246</v>
      </c>
      <c r="K1077" s="11" t="s">
        <v>186</v>
      </c>
      <c r="L1077" s="11" t="s">
        <v>1247</v>
      </c>
      <c r="M1077" s="10"/>
      <c r="O1077" s="14">
        <f t="shared" si="51"/>
        <v>0</v>
      </c>
      <c r="Q1077" s="13">
        <f t="shared" si="49"/>
        <v>5466.5800000000017</v>
      </c>
      <c r="S1077" s="13">
        <f t="shared" si="50"/>
        <v>30586.190000000002</v>
      </c>
    </row>
    <row r="1078" spans="2:19" ht="12.75" customHeight="1">
      <c r="B1078" s="11" t="s">
        <v>1248</v>
      </c>
      <c r="C1078" s="11" t="s">
        <v>185</v>
      </c>
      <c r="D1078" s="12" t="s">
        <v>186</v>
      </c>
      <c r="E1078" s="13">
        <v>44802.1</v>
      </c>
      <c r="F1078" s="13">
        <v>2067.71</v>
      </c>
      <c r="G1078" s="13">
        <v>1354.21</v>
      </c>
      <c r="H1078" s="13"/>
      <c r="I1078" s="13">
        <v>3421.92</v>
      </c>
      <c r="J1078" s="11" t="s">
        <v>1248</v>
      </c>
      <c r="K1078" s="11" t="s">
        <v>186</v>
      </c>
      <c r="L1078" s="11" t="s">
        <v>185</v>
      </c>
      <c r="M1078" s="10"/>
      <c r="O1078" s="14">
        <f t="shared" si="51"/>
        <v>0</v>
      </c>
      <c r="Q1078" s="13">
        <f t="shared" si="49"/>
        <v>1354.21</v>
      </c>
      <c r="S1078" s="13">
        <f t="shared" si="50"/>
        <v>4776.13</v>
      </c>
    </row>
    <row r="1079" spans="2:19" ht="12.75" customHeight="1">
      <c r="B1079" s="11" t="s">
        <v>1249</v>
      </c>
      <c r="C1079" s="11" t="s">
        <v>185</v>
      </c>
      <c r="D1079" s="12" t="s">
        <v>186</v>
      </c>
      <c r="E1079" s="13">
        <v>108062.43</v>
      </c>
      <c r="F1079" s="13">
        <v>14439.82</v>
      </c>
      <c r="G1079" s="13">
        <v>3266.369999999999</v>
      </c>
      <c r="H1079" s="13"/>
      <c r="I1079" s="13">
        <v>17706.189999999999</v>
      </c>
      <c r="J1079" s="11" t="s">
        <v>1249</v>
      </c>
      <c r="K1079" s="11" t="s">
        <v>186</v>
      </c>
      <c r="L1079" s="11" t="s">
        <v>185</v>
      </c>
      <c r="M1079" s="10"/>
      <c r="O1079" s="14">
        <v>0</v>
      </c>
      <c r="Q1079" s="13">
        <f t="shared" si="49"/>
        <v>3266.369999999999</v>
      </c>
      <c r="S1079" s="13">
        <f t="shared" si="50"/>
        <v>20972.559999999998</v>
      </c>
    </row>
    <row r="1080" spans="2:19" ht="12.75" customHeight="1">
      <c r="B1080" s="11" t="s">
        <v>1250</v>
      </c>
      <c r="C1080" s="11" t="s">
        <v>1251</v>
      </c>
      <c r="D1080" s="12" t="s">
        <v>1252</v>
      </c>
      <c r="E1080" s="13">
        <v>34963.72</v>
      </c>
      <c r="F1080" s="13">
        <v>8201.48</v>
      </c>
      <c r="G1080" s="13">
        <v>1057.4700000000012</v>
      </c>
      <c r="H1080" s="13"/>
      <c r="I1080" s="13">
        <v>9258.9500000000007</v>
      </c>
      <c r="J1080" s="11" t="s">
        <v>1250</v>
      </c>
      <c r="K1080" s="11" t="s">
        <v>1252</v>
      </c>
      <c r="L1080" s="11" t="s">
        <v>1251</v>
      </c>
      <c r="M1080" s="10"/>
      <c r="N1080" s="10"/>
      <c r="O1080" s="14">
        <f t="shared" si="51"/>
        <v>0</v>
      </c>
      <c r="Q1080" s="13">
        <f t="shared" si="49"/>
        <v>1057.4700000000012</v>
      </c>
      <c r="S1080" s="13">
        <f t="shared" si="50"/>
        <v>10316.420000000002</v>
      </c>
    </row>
    <row r="1081" spans="2:19" ht="12.75" customHeight="1">
      <c r="B1081" s="11" t="s">
        <v>1253</v>
      </c>
      <c r="C1081" s="11" t="s">
        <v>1251</v>
      </c>
      <c r="D1081" s="12" t="s">
        <v>1252</v>
      </c>
      <c r="E1081" s="13">
        <v>35731.379999999997</v>
      </c>
      <c r="F1081" s="13">
        <v>7841.92</v>
      </c>
      <c r="G1081" s="13">
        <v>1080.7700000000004</v>
      </c>
      <c r="H1081" s="13"/>
      <c r="I1081" s="13">
        <v>8922.69</v>
      </c>
      <c r="J1081" s="11" t="s">
        <v>1253</v>
      </c>
      <c r="K1081" s="11" t="s">
        <v>1252</v>
      </c>
      <c r="L1081" s="11" t="s">
        <v>1251</v>
      </c>
      <c r="M1081" s="10"/>
      <c r="N1081" s="10"/>
      <c r="O1081" s="14">
        <f t="shared" si="51"/>
        <v>0</v>
      </c>
      <c r="Q1081" s="13">
        <f t="shared" si="49"/>
        <v>1080.7700000000004</v>
      </c>
      <c r="S1081" s="13">
        <f t="shared" si="50"/>
        <v>10003.460000000001</v>
      </c>
    </row>
    <row r="1082" spans="2:19" ht="12.75" customHeight="1">
      <c r="B1082" s="11" t="s">
        <v>1254</v>
      </c>
      <c r="C1082" s="11" t="s">
        <v>507</v>
      </c>
      <c r="D1082" s="12" t="s">
        <v>508</v>
      </c>
      <c r="E1082" s="13">
        <v>8429.9599999999991</v>
      </c>
      <c r="F1082" s="13">
        <v>1380.85</v>
      </c>
      <c r="G1082" s="13">
        <v>254.8900000000001</v>
      </c>
      <c r="H1082" s="13"/>
      <c r="I1082" s="13">
        <v>1635.74</v>
      </c>
      <c r="J1082" s="11" t="s">
        <v>1254</v>
      </c>
      <c r="K1082" s="11" t="s">
        <v>508</v>
      </c>
      <c r="L1082" s="11" t="s">
        <v>507</v>
      </c>
      <c r="M1082" s="10"/>
      <c r="N1082" s="10"/>
      <c r="O1082" s="14">
        <f t="shared" si="51"/>
        <v>0</v>
      </c>
      <c r="Q1082" s="13">
        <f t="shared" si="49"/>
        <v>254.8900000000001</v>
      </c>
      <c r="S1082" s="13">
        <f t="shared" si="50"/>
        <v>1890.63</v>
      </c>
    </row>
    <row r="1083" spans="2:19" ht="12.75" customHeight="1">
      <c r="B1083" s="11" t="s">
        <v>1255</v>
      </c>
      <c r="C1083" s="11" t="s">
        <v>507</v>
      </c>
      <c r="D1083" s="12" t="s">
        <v>508</v>
      </c>
      <c r="E1083" s="13">
        <v>12696.02</v>
      </c>
      <c r="F1083" s="13">
        <v>927.79</v>
      </c>
      <c r="G1083" s="13">
        <v>383.85000000000014</v>
      </c>
      <c r="H1083" s="13"/>
      <c r="I1083" s="13">
        <v>1311.64</v>
      </c>
      <c r="J1083" s="11" t="s">
        <v>1255</v>
      </c>
      <c r="K1083" s="11" t="s">
        <v>508</v>
      </c>
      <c r="L1083" s="11" t="s">
        <v>507</v>
      </c>
      <c r="M1083" s="10"/>
      <c r="N1083" s="10"/>
      <c r="O1083" s="14">
        <f t="shared" si="51"/>
        <v>0</v>
      </c>
      <c r="Q1083" s="13">
        <f t="shared" si="49"/>
        <v>383.85000000000014</v>
      </c>
      <c r="S1083" s="13">
        <f t="shared" si="50"/>
        <v>1695.4900000000002</v>
      </c>
    </row>
    <row r="1084" spans="2:19" ht="12.75" customHeight="1">
      <c r="B1084" s="11" t="s">
        <v>1256</v>
      </c>
      <c r="C1084" s="11" t="s">
        <v>507</v>
      </c>
      <c r="D1084" s="12" t="s">
        <v>508</v>
      </c>
      <c r="E1084" s="13">
        <v>5862.06</v>
      </c>
      <c r="F1084" s="13">
        <v>250.53</v>
      </c>
      <c r="G1084" s="13">
        <v>177.11999999999998</v>
      </c>
      <c r="H1084" s="13"/>
      <c r="I1084" s="13">
        <v>427.65</v>
      </c>
      <c r="J1084" s="11" t="s">
        <v>1256</v>
      </c>
      <c r="K1084" s="11" t="s">
        <v>508</v>
      </c>
      <c r="L1084" s="11" t="s">
        <v>507</v>
      </c>
      <c r="M1084" s="10"/>
      <c r="N1084" s="10"/>
      <c r="O1084" s="14">
        <f t="shared" si="51"/>
        <v>0</v>
      </c>
      <c r="Q1084" s="13">
        <f t="shared" si="49"/>
        <v>177.11999999999998</v>
      </c>
      <c r="S1084" s="13">
        <f t="shared" si="50"/>
        <v>604.77</v>
      </c>
    </row>
    <row r="1085" spans="2:19" ht="12.75" customHeight="1">
      <c r="B1085" s="11" t="s">
        <v>1257</v>
      </c>
      <c r="C1085" s="11" t="s">
        <v>507</v>
      </c>
      <c r="D1085" s="12" t="s">
        <v>508</v>
      </c>
      <c r="E1085" s="13">
        <v>7167.44</v>
      </c>
      <c r="F1085" s="13">
        <v>1210.8699999999999</v>
      </c>
      <c r="G1085" s="13">
        <v>216.74</v>
      </c>
      <c r="H1085" s="13"/>
      <c r="I1085" s="13">
        <v>1427.61</v>
      </c>
      <c r="J1085" s="11" t="s">
        <v>1257</v>
      </c>
      <c r="K1085" s="11" t="s">
        <v>508</v>
      </c>
      <c r="L1085" s="11" t="s">
        <v>507</v>
      </c>
      <c r="M1085" s="10"/>
      <c r="N1085" s="10"/>
      <c r="O1085" s="14">
        <f t="shared" si="51"/>
        <v>0</v>
      </c>
      <c r="Q1085" s="13">
        <f t="shared" si="49"/>
        <v>216.74</v>
      </c>
      <c r="S1085" s="13">
        <f t="shared" si="50"/>
        <v>1644.35</v>
      </c>
    </row>
    <row r="1086" spans="2:19" ht="12.75" customHeight="1">
      <c r="B1086" s="11" t="s">
        <v>1258</v>
      </c>
      <c r="C1086" s="11" t="s">
        <v>507</v>
      </c>
      <c r="D1086" s="12" t="s">
        <v>508</v>
      </c>
      <c r="E1086" s="13">
        <v>6120.66</v>
      </c>
      <c r="F1086" s="13">
        <v>1018.4</v>
      </c>
      <c r="G1086" s="13">
        <v>185.07000000000005</v>
      </c>
      <c r="H1086" s="13"/>
      <c r="I1086" s="13">
        <v>1203.47</v>
      </c>
      <c r="J1086" s="11" t="s">
        <v>1258</v>
      </c>
      <c r="K1086" s="11" t="s">
        <v>508</v>
      </c>
      <c r="L1086" s="11" t="s">
        <v>507</v>
      </c>
      <c r="M1086" s="10"/>
      <c r="N1086" s="10"/>
      <c r="O1086" s="14">
        <f t="shared" si="51"/>
        <v>0</v>
      </c>
      <c r="Q1086" s="13">
        <f t="shared" si="49"/>
        <v>185.07000000000005</v>
      </c>
      <c r="S1086" s="13">
        <f t="shared" si="50"/>
        <v>1388.54</v>
      </c>
    </row>
    <row r="1087" spans="2:19" ht="12.75" customHeight="1">
      <c r="B1087" s="11" t="s">
        <v>1259</v>
      </c>
      <c r="C1087" s="11" t="s">
        <v>1260</v>
      </c>
      <c r="D1087" s="12" t="s">
        <v>1261</v>
      </c>
      <c r="E1087" s="13">
        <v>5967.75</v>
      </c>
      <c r="F1087" s="13">
        <v>1219.18</v>
      </c>
      <c r="G1087" s="13">
        <v>180.39999999999986</v>
      </c>
      <c r="H1087" s="13"/>
      <c r="I1087" s="13">
        <v>1399.58</v>
      </c>
      <c r="J1087" s="11" t="s">
        <v>1259</v>
      </c>
      <c r="K1087" s="11" t="s">
        <v>1261</v>
      </c>
      <c r="L1087" s="11" t="s">
        <v>1260</v>
      </c>
      <c r="M1087" s="10"/>
      <c r="N1087" s="10"/>
      <c r="O1087" s="14">
        <f t="shared" si="51"/>
        <v>0</v>
      </c>
      <c r="Q1087" s="13">
        <f t="shared" si="49"/>
        <v>180.39999999999986</v>
      </c>
      <c r="S1087" s="13">
        <f t="shared" si="50"/>
        <v>1579.9799999999998</v>
      </c>
    </row>
    <row r="1088" spans="2:19" ht="12.75" customHeight="1">
      <c r="B1088" s="11" t="s">
        <v>1262</v>
      </c>
      <c r="C1088" s="11" t="s">
        <v>1263</v>
      </c>
      <c r="D1088" s="12" t="s">
        <v>1264</v>
      </c>
      <c r="E1088" s="13">
        <v>6779.62</v>
      </c>
      <c r="F1088" s="13">
        <v>1385.01</v>
      </c>
      <c r="G1088" s="13">
        <v>204.93000000000006</v>
      </c>
      <c r="H1088" s="13"/>
      <c r="I1088" s="13">
        <v>1589.94</v>
      </c>
      <c r="J1088" s="11" t="s">
        <v>1262</v>
      </c>
      <c r="K1088" s="11" t="s">
        <v>1264</v>
      </c>
      <c r="L1088" s="11" t="s">
        <v>1263</v>
      </c>
      <c r="M1088" s="10"/>
      <c r="N1088" s="10"/>
      <c r="O1088" s="14">
        <f t="shared" si="51"/>
        <v>0</v>
      </c>
      <c r="Q1088" s="13">
        <f t="shared" si="49"/>
        <v>204.93000000000006</v>
      </c>
      <c r="S1088" s="13">
        <f t="shared" si="50"/>
        <v>1794.8700000000001</v>
      </c>
    </row>
    <row r="1089" spans="2:19" ht="12.75" customHeight="1">
      <c r="B1089" s="11" t="s">
        <v>1265</v>
      </c>
      <c r="C1089" s="11" t="s">
        <v>1263</v>
      </c>
      <c r="D1089" s="12" t="s">
        <v>1264</v>
      </c>
      <c r="E1089" s="13">
        <v>6142.67</v>
      </c>
      <c r="F1089" s="13">
        <v>1162.21</v>
      </c>
      <c r="G1089" s="13">
        <v>185.78999999999996</v>
      </c>
      <c r="H1089" s="13"/>
      <c r="I1089" s="13">
        <v>1348</v>
      </c>
      <c r="J1089" s="11" t="s">
        <v>1265</v>
      </c>
      <c r="K1089" s="11" t="s">
        <v>1264</v>
      </c>
      <c r="L1089" s="11" t="s">
        <v>1263</v>
      </c>
      <c r="M1089" s="10"/>
      <c r="N1089" s="10"/>
      <c r="O1089" s="14">
        <f t="shared" si="51"/>
        <v>0</v>
      </c>
      <c r="Q1089" s="13">
        <f t="shared" si="49"/>
        <v>185.78999999999996</v>
      </c>
      <c r="S1089" s="13">
        <f t="shared" si="50"/>
        <v>1533.79</v>
      </c>
    </row>
    <row r="1090" spans="2:19" ht="12.75" customHeight="1">
      <c r="B1090" s="11" t="s">
        <v>1266</v>
      </c>
      <c r="C1090" s="11" t="s">
        <v>1267</v>
      </c>
      <c r="D1090" s="12" t="s">
        <v>1268</v>
      </c>
      <c r="E1090" s="13">
        <v>10165.879999999999</v>
      </c>
      <c r="F1090" s="13">
        <v>2076.9699999999998</v>
      </c>
      <c r="G1090" s="13">
        <v>307.33000000000038</v>
      </c>
      <c r="H1090" s="13"/>
      <c r="I1090" s="13">
        <v>2384.3000000000002</v>
      </c>
      <c r="J1090" s="11" t="s">
        <v>1266</v>
      </c>
      <c r="K1090" s="11" t="s">
        <v>1268</v>
      </c>
      <c r="L1090" s="11" t="s">
        <v>1267</v>
      </c>
      <c r="M1090" s="10"/>
      <c r="N1090" s="10"/>
      <c r="O1090" s="14">
        <f t="shared" si="51"/>
        <v>0</v>
      </c>
      <c r="Q1090" s="13">
        <f t="shared" si="49"/>
        <v>307.33000000000038</v>
      </c>
      <c r="S1090" s="13">
        <f t="shared" si="50"/>
        <v>2691.6300000000006</v>
      </c>
    </row>
    <row r="1091" spans="2:19" ht="12.75" customHeight="1">
      <c r="B1091" s="11" t="s">
        <v>1269</v>
      </c>
      <c r="C1091" s="11" t="s">
        <v>1270</v>
      </c>
      <c r="D1091" s="12" t="s">
        <v>1271</v>
      </c>
      <c r="E1091" s="13">
        <v>25792.69</v>
      </c>
      <c r="F1091" s="13">
        <v>5270.17</v>
      </c>
      <c r="G1091" s="13">
        <v>779.82999999999993</v>
      </c>
      <c r="H1091" s="13"/>
      <c r="I1091" s="13">
        <v>6050</v>
      </c>
      <c r="J1091" s="11" t="s">
        <v>1269</v>
      </c>
      <c r="K1091" s="11" t="s">
        <v>1271</v>
      </c>
      <c r="L1091" s="11" t="s">
        <v>1270</v>
      </c>
      <c r="M1091" s="10"/>
      <c r="N1091" s="10"/>
      <c r="O1091" s="14">
        <f t="shared" si="51"/>
        <v>0</v>
      </c>
      <c r="Q1091" s="13">
        <f t="shared" ref="Q1091:Q1154" si="52">G1091</f>
        <v>779.82999999999993</v>
      </c>
      <c r="S1091" s="13">
        <f t="shared" ref="S1091:S1154" si="53">I1091+Q1091</f>
        <v>6829.83</v>
      </c>
    </row>
    <row r="1092" spans="2:19" ht="12.75" customHeight="1">
      <c r="B1092" s="11" t="s">
        <v>1272</v>
      </c>
      <c r="C1092" s="11" t="s">
        <v>1270</v>
      </c>
      <c r="D1092" s="12" t="s">
        <v>1271</v>
      </c>
      <c r="E1092" s="13">
        <v>22728.95</v>
      </c>
      <c r="F1092" s="13">
        <v>4301.16</v>
      </c>
      <c r="G1092" s="13">
        <v>687.60000000000036</v>
      </c>
      <c r="H1092" s="13"/>
      <c r="I1092" s="13">
        <v>4988.76</v>
      </c>
      <c r="J1092" s="11" t="s">
        <v>1272</v>
      </c>
      <c r="K1092" s="11" t="s">
        <v>1271</v>
      </c>
      <c r="L1092" s="11" t="s">
        <v>1270</v>
      </c>
      <c r="M1092" s="10"/>
      <c r="N1092" s="10"/>
      <c r="O1092" s="14">
        <f t="shared" si="51"/>
        <v>0</v>
      </c>
      <c r="Q1092" s="13">
        <f t="shared" si="52"/>
        <v>687.60000000000036</v>
      </c>
      <c r="S1092" s="13">
        <f t="shared" si="53"/>
        <v>5676.3600000000006</v>
      </c>
    </row>
    <row r="1093" spans="2:19" ht="12.75" customHeight="1">
      <c r="B1093" s="11" t="s">
        <v>1273</v>
      </c>
      <c r="C1093" s="11" t="s">
        <v>1137</v>
      </c>
      <c r="D1093" s="12" t="s">
        <v>1138</v>
      </c>
      <c r="E1093" s="13">
        <v>5234.79</v>
      </c>
      <c r="F1093" s="13">
        <v>704.82</v>
      </c>
      <c r="G1093" s="13">
        <v>104.41999999999996</v>
      </c>
      <c r="H1093" s="13"/>
      <c r="I1093" s="13">
        <v>809.24</v>
      </c>
      <c r="J1093" s="11" t="s">
        <v>1273</v>
      </c>
      <c r="K1093" s="11" t="s">
        <v>1138</v>
      </c>
      <c r="L1093" s="11" t="s">
        <v>1137</v>
      </c>
      <c r="M1093" s="10"/>
      <c r="N1093" s="10"/>
      <c r="O1093" s="14">
        <f t="shared" si="51"/>
        <v>0</v>
      </c>
      <c r="Q1093" s="13">
        <f t="shared" si="52"/>
        <v>104.41999999999996</v>
      </c>
      <c r="S1093" s="13">
        <f t="shared" si="53"/>
        <v>913.66</v>
      </c>
    </row>
    <row r="1094" spans="2:19" ht="12.75" customHeight="1">
      <c r="B1094" s="11" t="s">
        <v>1274</v>
      </c>
      <c r="C1094" s="11" t="s">
        <v>507</v>
      </c>
      <c r="D1094" s="12" t="s">
        <v>508</v>
      </c>
      <c r="E1094" s="13">
        <v>12584.09</v>
      </c>
      <c r="F1094" s="13">
        <v>445.13</v>
      </c>
      <c r="G1094" s="13">
        <v>380.26</v>
      </c>
      <c r="H1094" s="13"/>
      <c r="I1094" s="13">
        <v>825.39</v>
      </c>
      <c r="J1094" s="11" t="s">
        <v>1274</v>
      </c>
      <c r="K1094" s="11" t="s">
        <v>508</v>
      </c>
      <c r="L1094" s="11" t="s">
        <v>507</v>
      </c>
      <c r="M1094" s="10"/>
      <c r="N1094" s="10"/>
      <c r="O1094" s="14">
        <f t="shared" si="51"/>
        <v>0</v>
      </c>
      <c r="Q1094" s="13">
        <f t="shared" si="52"/>
        <v>380.26</v>
      </c>
      <c r="S1094" s="13">
        <f t="shared" si="53"/>
        <v>1205.6500000000001</v>
      </c>
    </row>
    <row r="1095" spans="2:19" ht="12.75" customHeight="1">
      <c r="B1095" s="11" t="s">
        <v>1275</v>
      </c>
      <c r="C1095" s="11" t="s">
        <v>507</v>
      </c>
      <c r="D1095" s="12" t="s">
        <v>508</v>
      </c>
      <c r="E1095" s="13">
        <v>6858.78</v>
      </c>
      <c r="F1095" s="13">
        <v>1245.67</v>
      </c>
      <c r="G1095" s="13">
        <v>207.42999999999984</v>
      </c>
      <c r="H1095" s="13"/>
      <c r="I1095" s="13">
        <v>1453.1</v>
      </c>
      <c r="J1095" s="11" t="s">
        <v>1275</v>
      </c>
      <c r="K1095" s="11" t="s">
        <v>508</v>
      </c>
      <c r="L1095" s="11" t="s">
        <v>507</v>
      </c>
      <c r="M1095" s="10"/>
      <c r="N1095" s="10"/>
      <c r="O1095" s="14">
        <f t="shared" si="51"/>
        <v>0</v>
      </c>
      <c r="Q1095" s="13">
        <f t="shared" si="52"/>
        <v>207.42999999999984</v>
      </c>
      <c r="S1095" s="13">
        <f t="shared" si="53"/>
        <v>1660.5299999999997</v>
      </c>
    </row>
    <row r="1096" spans="2:19" ht="12.75" customHeight="1">
      <c r="B1096" s="11" t="s">
        <v>1276</v>
      </c>
      <c r="C1096" s="11" t="s">
        <v>507</v>
      </c>
      <c r="D1096" s="12" t="s">
        <v>508</v>
      </c>
      <c r="E1096" s="13">
        <v>6532.18</v>
      </c>
      <c r="F1096" s="13"/>
      <c r="G1096" s="13">
        <v>560.33000000000004</v>
      </c>
      <c r="H1096" s="13"/>
      <c r="I1096" s="13">
        <v>560.33000000000004</v>
      </c>
      <c r="J1096" s="11" t="s">
        <v>1276</v>
      </c>
      <c r="K1096" s="11" t="s">
        <v>508</v>
      </c>
      <c r="L1096" s="11" t="s">
        <v>507</v>
      </c>
      <c r="M1096" s="10"/>
      <c r="N1096" s="10"/>
      <c r="O1096" s="14">
        <f t="shared" si="51"/>
        <v>0</v>
      </c>
      <c r="Q1096" s="13">
        <f t="shared" si="52"/>
        <v>560.33000000000004</v>
      </c>
      <c r="S1096" s="13">
        <f t="shared" si="53"/>
        <v>1120.6600000000001</v>
      </c>
    </row>
    <row r="1097" spans="2:19" ht="12.75" customHeight="1">
      <c r="B1097" s="11" t="s">
        <v>1277</v>
      </c>
      <c r="C1097" s="11" t="s">
        <v>507</v>
      </c>
      <c r="D1097" s="12" t="s">
        <v>508</v>
      </c>
      <c r="E1097" s="13">
        <v>5108.71</v>
      </c>
      <c r="F1097" s="13"/>
      <c r="G1097" s="13">
        <v>115.89</v>
      </c>
      <c r="H1097" s="13"/>
      <c r="I1097" s="13">
        <v>115.89</v>
      </c>
      <c r="J1097" s="11" t="s">
        <v>1277</v>
      </c>
      <c r="K1097" s="11" t="s">
        <v>508</v>
      </c>
      <c r="L1097" s="11" t="s">
        <v>507</v>
      </c>
      <c r="M1097" s="10"/>
      <c r="N1097" s="10"/>
      <c r="O1097" s="14">
        <f t="shared" si="51"/>
        <v>0</v>
      </c>
      <c r="Q1097" s="13">
        <f t="shared" si="52"/>
        <v>115.89</v>
      </c>
      <c r="S1097" s="13">
        <f t="shared" si="53"/>
        <v>231.78</v>
      </c>
    </row>
    <row r="1098" spans="2:19" ht="12.75" customHeight="1">
      <c r="B1098" s="11" t="s">
        <v>1278</v>
      </c>
      <c r="C1098" s="11" t="s">
        <v>507</v>
      </c>
      <c r="D1098" s="12" t="s">
        <v>508</v>
      </c>
      <c r="E1098" s="13">
        <v>19301.349999999999</v>
      </c>
      <c r="F1098" s="13">
        <v>3309.48</v>
      </c>
      <c r="G1098" s="13">
        <v>583.7199999999998</v>
      </c>
      <c r="H1098" s="13"/>
      <c r="I1098" s="13">
        <v>3893.2</v>
      </c>
      <c r="J1098" s="11" t="s">
        <v>1278</v>
      </c>
      <c r="K1098" s="11" t="s">
        <v>508</v>
      </c>
      <c r="L1098" s="11" t="s">
        <v>507</v>
      </c>
      <c r="M1098" s="10"/>
      <c r="N1098" s="10"/>
      <c r="O1098" s="14">
        <f t="shared" si="51"/>
        <v>0</v>
      </c>
      <c r="Q1098" s="13">
        <f t="shared" si="52"/>
        <v>583.7199999999998</v>
      </c>
      <c r="S1098" s="13">
        <f t="shared" si="53"/>
        <v>4476.92</v>
      </c>
    </row>
    <row r="1099" spans="2:19" ht="12.75" customHeight="1">
      <c r="B1099" s="11" t="s">
        <v>1279</v>
      </c>
      <c r="C1099" s="11" t="s">
        <v>507</v>
      </c>
      <c r="D1099" s="12" t="s">
        <v>508</v>
      </c>
      <c r="E1099" s="13">
        <v>5226.8999999999996</v>
      </c>
      <c r="F1099" s="13">
        <v>263.39999999999998</v>
      </c>
      <c r="G1099" s="13">
        <v>157.97000000000003</v>
      </c>
      <c r="H1099" s="13"/>
      <c r="I1099" s="13">
        <v>421.37</v>
      </c>
      <c r="J1099" s="11" t="s">
        <v>1279</v>
      </c>
      <c r="K1099" s="11" t="s">
        <v>508</v>
      </c>
      <c r="L1099" s="11" t="s">
        <v>507</v>
      </c>
      <c r="M1099" s="10"/>
      <c r="N1099" s="10"/>
      <c r="O1099" s="14">
        <f t="shared" si="51"/>
        <v>0</v>
      </c>
      <c r="Q1099" s="13">
        <f t="shared" si="52"/>
        <v>157.97000000000003</v>
      </c>
      <c r="S1099" s="13">
        <f t="shared" si="53"/>
        <v>579.34</v>
      </c>
    </row>
    <row r="1100" spans="2:19" ht="12.75" customHeight="1">
      <c r="B1100" s="11" t="s">
        <v>1280</v>
      </c>
      <c r="C1100" s="11" t="s">
        <v>1281</v>
      </c>
      <c r="D1100" s="12" t="s">
        <v>508</v>
      </c>
      <c r="E1100" s="13">
        <v>10027.879999999999</v>
      </c>
      <c r="F1100" s="13">
        <v>784.04</v>
      </c>
      <c r="G1100" s="13">
        <v>303.10000000000014</v>
      </c>
      <c r="H1100" s="13"/>
      <c r="I1100" s="13">
        <v>1087.1400000000001</v>
      </c>
      <c r="J1100" s="11" t="s">
        <v>1280</v>
      </c>
      <c r="K1100" s="11" t="s">
        <v>508</v>
      </c>
      <c r="L1100" s="11" t="s">
        <v>1281</v>
      </c>
      <c r="M1100" s="10"/>
      <c r="N1100" s="10"/>
      <c r="O1100" s="14">
        <f t="shared" ref="O1100:O1163" si="54">SUM(B1100-J1100)</f>
        <v>0</v>
      </c>
      <c r="Q1100" s="13">
        <f t="shared" si="52"/>
        <v>303.10000000000014</v>
      </c>
      <c r="S1100" s="13">
        <f t="shared" si="53"/>
        <v>1390.2400000000002</v>
      </c>
    </row>
    <row r="1101" spans="2:19" ht="12.75" customHeight="1">
      <c r="B1101" s="11" t="s">
        <v>1282</v>
      </c>
      <c r="C1101" s="11" t="s">
        <v>507</v>
      </c>
      <c r="D1101" s="12" t="s">
        <v>508</v>
      </c>
      <c r="E1101" s="13">
        <v>10488.82</v>
      </c>
      <c r="F1101" s="13">
        <v>484.03</v>
      </c>
      <c r="G1101" s="13">
        <v>317.01</v>
      </c>
      <c r="H1101" s="13"/>
      <c r="I1101" s="13">
        <v>801.04</v>
      </c>
      <c r="J1101" s="11" t="s">
        <v>1282</v>
      </c>
      <c r="K1101" s="11" t="s">
        <v>508</v>
      </c>
      <c r="L1101" s="11" t="s">
        <v>507</v>
      </c>
      <c r="M1101" s="10"/>
      <c r="N1101" s="10"/>
      <c r="O1101" s="14">
        <f t="shared" si="54"/>
        <v>0</v>
      </c>
      <c r="Q1101" s="13">
        <f t="shared" si="52"/>
        <v>317.01</v>
      </c>
      <c r="S1101" s="13">
        <f t="shared" si="53"/>
        <v>1118.05</v>
      </c>
    </row>
    <row r="1102" spans="2:19" ht="12.75" customHeight="1">
      <c r="B1102" s="11" t="s">
        <v>1283</v>
      </c>
      <c r="C1102" s="11" t="s">
        <v>163</v>
      </c>
      <c r="D1102" s="12" t="s">
        <v>164</v>
      </c>
      <c r="E1102" s="13">
        <v>9658.2800000000007</v>
      </c>
      <c r="F1102" s="13">
        <v>1741.05</v>
      </c>
      <c r="G1102" s="13">
        <v>291.86000000000013</v>
      </c>
      <c r="H1102" s="13"/>
      <c r="I1102" s="13">
        <v>2032.91</v>
      </c>
      <c r="J1102" s="11" t="s">
        <v>1283</v>
      </c>
      <c r="K1102" s="11" t="s">
        <v>164</v>
      </c>
      <c r="L1102" s="11" t="s">
        <v>163</v>
      </c>
      <c r="M1102" s="10"/>
      <c r="N1102" s="10"/>
      <c r="O1102" s="14">
        <f t="shared" si="54"/>
        <v>0</v>
      </c>
      <c r="Q1102" s="13">
        <f t="shared" si="52"/>
        <v>291.86000000000013</v>
      </c>
      <c r="S1102" s="13">
        <f t="shared" si="53"/>
        <v>2324.7700000000004</v>
      </c>
    </row>
    <row r="1103" spans="2:19" ht="12.75" customHeight="1">
      <c r="B1103" s="11" t="s">
        <v>1284</v>
      </c>
      <c r="C1103" s="11" t="s">
        <v>163</v>
      </c>
      <c r="D1103" s="12" t="s">
        <v>164</v>
      </c>
      <c r="E1103" s="13">
        <v>31758.53</v>
      </c>
      <c r="F1103" s="13">
        <v>5545.97</v>
      </c>
      <c r="G1103" s="13">
        <v>960.35999999999967</v>
      </c>
      <c r="H1103" s="13"/>
      <c r="I1103" s="13">
        <v>6506.33</v>
      </c>
      <c r="J1103" s="11" t="s">
        <v>1284</v>
      </c>
      <c r="K1103" s="11" t="s">
        <v>164</v>
      </c>
      <c r="L1103" s="11" t="s">
        <v>163</v>
      </c>
      <c r="M1103" s="10"/>
      <c r="N1103" s="10"/>
      <c r="O1103" s="14">
        <f t="shared" si="54"/>
        <v>0</v>
      </c>
      <c r="Q1103" s="13">
        <f t="shared" si="52"/>
        <v>960.35999999999967</v>
      </c>
      <c r="S1103" s="13">
        <f t="shared" si="53"/>
        <v>7466.69</v>
      </c>
    </row>
    <row r="1104" spans="2:19" ht="12.75" customHeight="1">
      <c r="B1104" s="11" t="s">
        <v>1285</v>
      </c>
      <c r="C1104" s="11" t="s">
        <v>163</v>
      </c>
      <c r="D1104" s="12" t="s">
        <v>164</v>
      </c>
      <c r="E1104" s="13">
        <v>69380.62</v>
      </c>
      <c r="F1104" s="13">
        <v>11961.26</v>
      </c>
      <c r="G1104" s="13">
        <v>2097.1299999999992</v>
      </c>
      <c r="H1104" s="13"/>
      <c r="I1104" s="13">
        <v>14058.39</v>
      </c>
      <c r="J1104" s="11" t="s">
        <v>1285</v>
      </c>
      <c r="K1104" s="11" t="s">
        <v>164</v>
      </c>
      <c r="L1104" s="11" t="s">
        <v>163</v>
      </c>
      <c r="M1104" s="10"/>
      <c r="N1104" s="10"/>
      <c r="O1104" s="14">
        <f t="shared" si="54"/>
        <v>0</v>
      </c>
      <c r="Q1104" s="13">
        <f t="shared" si="52"/>
        <v>2097.1299999999992</v>
      </c>
      <c r="S1104" s="13">
        <f t="shared" si="53"/>
        <v>16155.519999999999</v>
      </c>
    </row>
    <row r="1105" spans="2:19" ht="12.75" customHeight="1">
      <c r="B1105" s="11" t="s">
        <v>1286</v>
      </c>
      <c r="C1105" s="11" t="s">
        <v>163</v>
      </c>
      <c r="D1105" s="12" t="s">
        <v>164</v>
      </c>
      <c r="E1105" s="13">
        <v>50640.72</v>
      </c>
      <c r="F1105" s="13">
        <v>8700.9500000000007</v>
      </c>
      <c r="G1105" s="13">
        <v>1531.75</v>
      </c>
      <c r="H1105" s="13"/>
      <c r="I1105" s="13">
        <v>10232.700000000001</v>
      </c>
      <c r="J1105" s="11" t="s">
        <v>1286</v>
      </c>
      <c r="K1105" s="11" t="s">
        <v>164</v>
      </c>
      <c r="L1105" s="11" t="s">
        <v>163</v>
      </c>
      <c r="M1105" s="10"/>
      <c r="N1105" s="10"/>
      <c r="O1105" s="14">
        <f t="shared" si="54"/>
        <v>0</v>
      </c>
      <c r="Q1105" s="13">
        <f t="shared" si="52"/>
        <v>1531.75</v>
      </c>
      <c r="S1105" s="13">
        <f t="shared" si="53"/>
        <v>11764.45</v>
      </c>
    </row>
    <row r="1106" spans="2:19" ht="12.75" customHeight="1">
      <c r="B1106" s="11" t="s">
        <v>1287</v>
      </c>
      <c r="C1106" s="11" t="s">
        <v>163</v>
      </c>
      <c r="D1106" s="12" t="s">
        <v>164</v>
      </c>
      <c r="E1106" s="13">
        <v>71199.37</v>
      </c>
      <c r="F1106" s="13">
        <v>11928.7</v>
      </c>
      <c r="G1106" s="13">
        <v>2152.7199999999993</v>
      </c>
      <c r="H1106" s="13"/>
      <c r="I1106" s="13">
        <v>14081.42</v>
      </c>
      <c r="J1106" s="11" t="s">
        <v>1287</v>
      </c>
      <c r="K1106" s="11" t="s">
        <v>164</v>
      </c>
      <c r="L1106" s="11" t="s">
        <v>163</v>
      </c>
      <c r="M1106" s="10"/>
      <c r="N1106" s="10"/>
      <c r="O1106" s="14">
        <f t="shared" si="54"/>
        <v>0</v>
      </c>
      <c r="Q1106" s="13">
        <f t="shared" si="52"/>
        <v>2152.7199999999993</v>
      </c>
      <c r="S1106" s="13">
        <f t="shared" si="53"/>
        <v>16234.14</v>
      </c>
    </row>
    <row r="1107" spans="2:19" ht="12.75" customHeight="1">
      <c r="B1107" s="11" t="s">
        <v>1288</v>
      </c>
      <c r="C1107" s="11" t="s">
        <v>163</v>
      </c>
      <c r="D1107" s="12" t="s">
        <v>164</v>
      </c>
      <c r="E1107" s="13">
        <v>10051.26</v>
      </c>
      <c r="F1107" s="13">
        <v>1663.38</v>
      </c>
      <c r="G1107" s="13">
        <v>304.02</v>
      </c>
      <c r="H1107" s="13"/>
      <c r="I1107" s="13">
        <v>1967.4</v>
      </c>
      <c r="J1107" s="11" t="s">
        <v>1288</v>
      </c>
      <c r="K1107" s="11" t="s">
        <v>164</v>
      </c>
      <c r="L1107" s="11" t="s">
        <v>163</v>
      </c>
      <c r="M1107" s="10"/>
      <c r="N1107" s="10"/>
      <c r="O1107" s="14">
        <f t="shared" si="54"/>
        <v>0</v>
      </c>
      <c r="Q1107" s="13">
        <f t="shared" si="52"/>
        <v>304.02</v>
      </c>
      <c r="S1107" s="13">
        <f t="shared" si="53"/>
        <v>2271.42</v>
      </c>
    </row>
    <row r="1108" spans="2:19" ht="12.75" customHeight="1">
      <c r="B1108" s="11" t="s">
        <v>1289</v>
      </c>
      <c r="C1108" s="11" t="s">
        <v>163</v>
      </c>
      <c r="D1108" s="12" t="s">
        <v>164</v>
      </c>
      <c r="E1108" s="13">
        <v>91656.71</v>
      </c>
      <c r="F1108" s="13">
        <v>12400.17</v>
      </c>
      <c r="G1108" s="13">
        <v>2771.2999999999993</v>
      </c>
      <c r="H1108" s="13"/>
      <c r="I1108" s="13">
        <v>15171.47</v>
      </c>
      <c r="J1108" s="11" t="s">
        <v>1289</v>
      </c>
      <c r="K1108" s="11" t="s">
        <v>164</v>
      </c>
      <c r="L1108" s="11" t="s">
        <v>163</v>
      </c>
      <c r="M1108" s="10"/>
      <c r="N1108" s="10"/>
      <c r="O1108" s="14">
        <f t="shared" si="54"/>
        <v>0</v>
      </c>
      <c r="Q1108" s="13">
        <f t="shared" si="52"/>
        <v>2771.2999999999993</v>
      </c>
      <c r="S1108" s="13">
        <f t="shared" si="53"/>
        <v>17942.769999999997</v>
      </c>
    </row>
    <row r="1109" spans="2:19" ht="12.75" customHeight="1">
      <c r="B1109" s="11" t="s">
        <v>1290</v>
      </c>
      <c r="C1109" s="11" t="s">
        <v>751</v>
      </c>
      <c r="D1109" s="12" t="s">
        <v>164</v>
      </c>
      <c r="E1109" s="13">
        <v>32733.52</v>
      </c>
      <c r="F1109" s="13">
        <v>3428.53</v>
      </c>
      <c r="G1109" s="13">
        <v>989.45999999999958</v>
      </c>
      <c r="H1109" s="13"/>
      <c r="I1109" s="13">
        <v>4417.99</v>
      </c>
      <c r="J1109" s="11" t="s">
        <v>1290</v>
      </c>
      <c r="K1109" s="11" t="s">
        <v>164</v>
      </c>
      <c r="L1109" s="11" t="s">
        <v>751</v>
      </c>
      <c r="M1109" s="10"/>
      <c r="N1109" s="10"/>
      <c r="O1109" s="14">
        <f t="shared" si="54"/>
        <v>0</v>
      </c>
      <c r="Q1109" s="13">
        <f t="shared" si="52"/>
        <v>989.45999999999958</v>
      </c>
      <c r="S1109" s="13">
        <f t="shared" si="53"/>
        <v>5407.4499999999989</v>
      </c>
    </row>
    <row r="1110" spans="2:19" ht="12.75" customHeight="1">
      <c r="B1110" s="11" t="s">
        <v>1291</v>
      </c>
      <c r="C1110" s="11" t="s">
        <v>1048</v>
      </c>
      <c r="D1110" s="12" t="s">
        <v>164</v>
      </c>
      <c r="E1110" s="13">
        <v>26884.75</v>
      </c>
      <c r="F1110" s="13">
        <v>1984.51</v>
      </c>
      <c r="G1110" s="13">
        <v>812.70999999999981</v>
      </c>
      <c r="H1110" s="13"/>
      <c r="I1110" s="13">
        <v>2797.22</v>
      </c>
      <c r="J1110" s="11" t="s">
        <v>1291</v>
      </c>
      <c r="K1110" s="11" t="s">
        <v>164</v>
      </c>
      <c r="L1110" s="11" t="s">
        <v>1048</v>
      </c>
      <c r="M1110" s="10"/>
      <c r="N1110" s="10"/>
      <c r="O1110" s="14">
        <f t="shared" si="54"/>
        <v>0</v>
      </c>
      <c r="Q1110" s="13">
        <f t="shared" si="52"/>
        <v>812.70999999999981</v>
      </c>
      <c r="S1110" s="13">
        <f t="shared" si="53"/>
        <v>3609.9299999999994</v>
      </c>
    </row>
    <row r="1111" spans="2:19" ht="12.75" customHeight="1">
      <c r="B1111" s="11" t="s">
        <v>1292</v>
      </c>
      <c r="C1111" s="11" t="s">
        <v>940</v>
      </c>
      <c r="D1111" s="12" t="s">
        <v>164</v>
      </c>
      <c r="E1111" s="13">
        <v>105858.06</v>
      </c>
      <c r="F1111" s="13">
        <v>4413.04</v>
      </c>
      <c r="G1111" s="13">
        <v>3201.95</v>
      </c>
      <c r="H1111" s="13"/>
      <c r="I1111" s="13">
        <v>7614.99</v>
      </c>
      <c r="J1111" s="11" t="s">
        <v>1292</v>
      </c>
      <c r="K1111" s="11" t="s">
        <v>164</v>
      </c>
      <c r="L1111" s="11" t="s">
        <v>940</v>
      </c>
      <c r="M1111" s="10"/>
      <c r="N1111" s="10"/>
      <c r="O1111" s="14">
        <f t="shared" si="54"/>
        <v>0</v>
      </c>
      <c r="Q1111" s="13">
        <f t="shared" si="52"/>
        <v>3201.95</v>
      </c>
      <c r="S1111" s="13">
        <f t="shared" si="53"/>
        <v>10816.939999999999</v>
      </c>
    </row>
    <row r="1112" spans="2:19" ht="12.75" customHeight="1">
      <c r="B1112" s="11" t="s">
        <v>1293</v>
      </c>
      <c r="C1112" s="11" t="s">
        <v>751</v>
      </c>
      <c r="D1112" s="12" t="s">
        <v>164</v>
      </c>
      <c r="E1112" s="13">
        <v>27559.58</v>
      </c>
      <c r="F1112" s="13">
        <v>473.19</v>
      </c>
      <c r="G1112" s="13">
        <v>832.81</v>
      </c>
      <c r="H1112" s="13"/>
      <c r="I1112" s="13">
        <v>1306</v>
      </c>
      <c r="J1112" s="11" t="s">
        <v>1293</v>
      </c>
      <c r="K1112" s="11" t="s">
        <v>164</v>
      </c>
      <c r="L1112" s="11" t="s">
        <v>751</v>
      </c>
      <c r="M1112" s="10"/>
      <c r="N1112" s="10"/>
      <c r="O1112" s="14">
        <f t="shared" si="54"/>
        <v>0</v>
      </c>
      <c r="Q1112" s="13">
        <f t="shared" si="52"/>
        <v>832.81</v>
      </c>
      <c r="S1112" s="13">
        <f t="shared" si="53"/>
        <v>2138.81</v>
      </c>
    </row>
    <row r="1113" spans="2:19" ht="12.75" customHeight="1">
      <c r="B1113" s="11" t="s">
        <v>1294</v>
      </c>
      <c r="C1113" s="11" t="s">
        <v>163</v>
      </c>
      <c r="D1113" s="12" t="s">
        <v>164</v>
      </c>
      <c r="E1113" s="13">
        <v>13747.87</v>
      </c>
      <c r="F1113" s="13">
        <v>2235.59</v>
      </c>
      <c r="G1113" s="13">
        <v>415.63999999999987</v>
      </c>
      <c r="H1113" s="13"/>
      <c r="I1113" s="13">
        <v>2651.23</v>
      </c>
      <c r="J1113" s="11" t="s">
        <v>1294</v>
      </c>
      <c r="K1113" s="11" t="s">
        <v>164</v>
      </c>
      <c r="L1113" s="11" t="s">
        <v>163</v>
      </c>
      <c r="M1113" s="10"/>
      <c r="N1113" s="10"/>
      <c r="O1113" s="14">
        <f t="shared" si="54"/>
        <v>0</v>
      </c>
      <c r="Q1113" s="13">
        <f t="shared" si="52"/>
        <v>415.63999999999987</v>
      </c>
      <c r="S1113" s="13">
        <f t="shared" si="53"/>
        <v>3066.87</v>
      </c>
    </row>
    <row r="1114" spans="2:19" ht="12.75" customHeight="1">
      <c r="B1114" s="11" t="s">
        <v>1295</v>
      </c>
      <c r="C1114" s="11" t="s">
        <v>163</v>
      </c>
      <c r="D1114" s="12" t="s">
        <v>164</v>
      </c>
      <c r="E1114" s="13">
        <v>35685.839999999997</v>
      </c>
      <c r="F1114" s="13">
        <v>5691.33</v>
      </c>
      <c r="G1114" s="13">
        <v>1079.25</v>
      </c>
      <c r="H1114" s="13"/>
      <c r="I1114" s="13">
        <v>6770.58</v>
      </c>
      <c r="J1114" s="11" t="s">
        <v>1295</v>
      </c>
      <c r="K1114" s="11" t="s">
        <v>164</v>
      </c>
      <c r="L1114" s="11" t="s">
        <v>163</v>
      </c>
      <c r="M1114" s="10"/>
      <c r="N1114" s="10"/>
      <c r="O1114" s="14">
        <f t="shared" si="54"/>
        <v>0</v>
      </c>
      <c r="Q1114" s="13">
        <f t="shared" si="52"/>
        <v>1079.25</v>
      </c>
      <c r="S1114" s="13">
        <f t="shared" si="53"/>
        <v>7849.83</v>
      </c>
    </row>
    <row r="1115" spans="2:19" ht="12.75" customHeight="1">
      <c r="B1115" s="11" t="s">
        <v>1296</v>
      </c>
      <c r="C1115" s="11" t="s">
        <v>163</v>
      </c>
      <c r="D1115" s="12" t="s">
        <v>164</v>
      </c>
      <c r="E1115" s="13">
        <v>16713.28</v>
      </c>
      <c r="F1115" s="13">
        <v>2627.41</v>
      </c>
      <c r="G1115" s="13">
        <v>505.42000000000007</v>
      </c>
      <c r="H1115" s="13"/>
      <c r="I1115" s="13">
        <v>3132.83</v>
      </c>
      <c r="J1115" s="11" t="s">
        <v>1296</v>
      </c>
      <c r="K1115" s="11" t="s">
        <v>164</v>
      </c>
      <c r="L1115" s="11" t="s">
        <v>163</v>
      </c>
      <c r="M1115" s="10"/>
      <c r="N1115" s="10"/>
      <c r="O1115" s="14">
        <f t="shared" si="54"/>
        <v>0</v>
      </c>
      <c r="Q1115" s="13">
        <f t="shared" si="52"/>
        <v>505.42000000000007</v>
      </c>
      <c r="S1115" s="13">
        <f t="shared" si="53"/>
        <v>3638.25</v>
      </c>
    </row>
    <row r="1116" spans="2:19" ht="12.75" customHeight="1">
      <c r="B1116" s="11" t="s">
        <v>1297</v>
      </c>
      <c r="C1116" s="11" t="s">
        <v>163</v>
      </c>
      <c r="D1116" s="12" t="s">
        <v>164</v>
      </c>
      <c r="E1116" s="13">
        <v>462117.06</v>
      </c>
      <c r="F1116" s="13">
        <v>72885.399999999994</v>
      </c>
      <c r="G1116" s="13">
        <v>13975.400000000009</v>
      </c>
      <c r="H1116" s="13"/>
      <c r="I1116" s="13">
        <v>86860.800000000003</v>
      </c>
      <c r="J1116" s="11" t="s">
        <v>1297</v>
      </c>
      <c r="K1116" s="11" t="s">
        <v>164</v>
      </c>
      <c r="L1116" s="11" t="s">
        <v>163</v>
      </c>
      <c r="M1116" s="10"/>
      <c r="N1116" s="10"/>
      <c r="O1116" s="14">
        <f t="shared" si="54"/>
        <v>0</v>
      </c>
      <c r="Q1116" s="13">
        <f t="shared" si="52"/>
        <v>13975.400000000009</v>
      </c>
      <c r="S1116" s="13">
        <f t="shared" si="53"/>
        <v>100836.20000000001</v>
      </c>
    </row>
    <row r="1117" spans="2:19" ht="12.75" customHeight="1">
      <c r="B1117" s="11" t="s">
        <v>1298</v>
      </c>
      <c r="C1117" s="11" t="s">
        <v>163</v>
      </c>
      <c r="D1117" s="12" t="s">
        <v>164</v>
      </c>
      <c r="E1117" s="13">
        <v>63003.08</v>
      </c>
      <c r="F1117" s="13">
        <v>8336.39</v>
      </c>
      <c r="G1117" s="13">
        <v>1905.1000000000004</v>
      </c>
      <c r="H1117" s="13"/>
      <c r="I1117" s="13">
        <v>10241.49</v>
      </c>
      <c r="J1117" s="11" t="s">
        <v>1298</v>
      </c>
      <c r="K1117" s="11" t="s">
        <v>164</v>
      </c>
      <c r="L1117" s="11" t="s">
        <v>163</v>
      </c>
      <c r="M1117" s="10"/>
      <c r="N1117" s="10"/>
      <c r="O1117" s="14">
        <f t="shared" si="54"/>
        <v>0</v>
      </c>
      <c r="Q1117" s="13">
        <f t="shared" si="52"/>
        <v>1905.1000000000004</v>
      </c>
      <c r="S1117" s="13">
        <f t="shared" si="53"/>
        <v>12146.59</v>
      </c>
    </row>
    <row r="1118" spans="2:19" ht="12.75" customHeight="1">
      <c r="B1118" s="11" t="s">
        <v>1299</v>
      </c>
      <c r="C1118" s="11" t="s">
        <v>163</v>
      </c>
      <c r="D1118" s="12" t="s">
        <v>164</v>
      </c>
      <c r="E1118" s="13">
        <v>11171.27</v>
      </c>
      <c r="F1118" s="13">
        <v>806.25</v>
      </c>
      <c r="G1118" s="13">
        <v>337.77</v>
      </c>
      <c r="H1118" s="13"/>
      <c r="I1118" s="13">
        <v>1144.02</v>
      </c>
      <c r="J1118" s="11" t="s">
        <v>1299</v>
      </c>
      <c r="K1118" s="11" t="s">
        <v>164</v>
      </c>
      <c r="L1118" s="11" t="s">
        <v>163</v>
      </c>
      <c r="M1118" s="10"/>
      <c r="N1118" s="10"/>
      <c r="O1118" s="14">
        <f t="shared" si="54"/>
        <v>0</v>
      </c>
      <c r="Q1118" s="13">
        <f t="shared" si="52"/>
        <v>337.77</v>
      </c>
      <c r="S1118" s="13">
        <f t="shared" si="53"/>
        <v>1481.79</v>
      </c>
    </row>
    <row r="1119" spans="2:19" ht="12.75" customHeight="1">
      <c r="B1119" s="11" t="s">
        <v>1300</v>
      </c>
      <c r="C1119" s="11" t="s">
        <v>940</v>
      </c>
      <c r="D1119" s="12" t="s">
        <v>164</v>
      </c>
      <c r="E1119" s="13">
        <v>5480.7</v>
      </c>
      <c r="F1119" s="13">
        <v>213.35</v>
      </c>
      <c r="G1119" s="13">
        <v>165.57000000000002</v>
      </c>
      <c r="H1119" s="13"/>
      <c r="I1119" s="13">
        <v>378.92</v>
      </c>
      <c r="J1119" s="11" t="s">
        <v>1300</v>
      </c>
      <c r="K1119" s="11" t="s">
        <v>164</v>
      </c>
      <c r="L1119" s="11" t="s">
        <v>940</v>
      </c>
      <c r="M1119" s="10"/>
      <c r="N1119" s="10"/>
      <c r="O1119" s="14">
        <f t="shared" si="54"/>
        <v>0</v>
      </c>
      <c r="Q1119" s="13">
        <f t="shared" si="52"/>
        <v>165.57000000000002</v>
      </c>
      <c r="S1119" s="13">
        <f t="shared" si="53"/>
        <v>544.49</v>
      </c>
    </row>
    <row r="1120" spans="2:19" ht="12.75" customHeight="1">
      <c r="B1120" s="11" t="s">
        <v>1301</v>
      </c>
      <c r="C1120" s="11" t="s">
        <v>940</v>
      </c>
      <c r="D1120" s="12" t="s">
        <v>164</v>
      </c>
      <c r="E1120" s="13">
        <v>31269.8</v>
      </c>
      <c r="F1120" s="13">
        <v>420.26</v>
      </c>
      <c r="G1120" s="13">
        <v>944.90000000000009</v>
      </c>
      <c r="H1120" s="13"/>
      <c r="I1120" s="13">
        <v>1365.16</v>
      </c>
      <c r="J1120" s="11" t="s">
        <v>1301</v>
      </c>
      <c r="K1120" s="11" t="s">
        <v>164</v>
      </c>
      <c r="L1120" s="11" t="s">
        <v>940</v>
      </c>
      <c r="M1120" s="10"/>
      <c r="N1120" s="10"/>
      <c r="O1120" s="14">
        <f t="shared" si="54"/>
        <v>0</v>
      </c>
      <c r="Q1120" s="13">
        <f t="shared" si="52"/>
        <v>944.90000000000009</v>
      </c>
      <c r="S1120" s="13">
        <f t="shared" si="53"/>
        <v>2310.0600000000004</v>
      </c>
    </row>
    <row r="1121" spans="2:19" ht="12.75" customHeight="1">
      <c r="B1121" s="11" t="s">
        <v>1302</v>
      </c>
      <c r="C1121" s="11" t="s">
        <v>163</v>
      </c>
      <c r="D1121" s="12" t="s">
        <v>164</v>
      </c>
      <c r="E1121" s="13">
        <v>527929.06000000006</v>
      </c>
      <c r="F1121" s="13">
        <v>107873.51</v>
      </c>
      <c r="G1121" s="13">
        <v>15962.740000000005</v>
      </c>
      <c r="H1121" s="13"/>
      <c r="I1121" s="13">
        <v>123836.25</v>
      </c>
      <c r="J1121" s="11" t="s">
        <v>1302</v>
      </c>
      <c r="K1121" s="11" t="s">
        <v>164</v>
      </c>
      <c r="L1121" s="11" t="s">
        <v>163</v>
      </c>
      <c r="M1121" s="10"/>
      <c r="N1121" s="10"/>
      <c r="O1121" s="14">
        <f t="shared" si="54"/>
        <v>0</v>
      </c>
      <c r="Q1121" s="13">
        <f t="shared" si="52"/>
        <v>15962.740000000005</v>
      </c>
      <c r="S1121" s="13">
        <f t="shared" si="53"/>
        <v>139798.99</v>
      </c>
    </row>
    <row r="1122" spans="2:19" ht="12.75" customHeight="1">
      <c r="B1122" s="11" t="s">
        <v>1303</v>
      </c>
      <c r="C1122" s="11" t="s">
        <v>163</v>
      </c>
      <c r="D1122" s="12" t="s">
        <v>164</v>
      </c>
      <c r="E1122" s="13">
        <v>34878.519999999997</v>
      </c>
      <c r="F1122" s="13">
        <v>4556.22</v>
      </c>
      <c r="G1122" s="13">
        <v>1054.3499999999995</v>
      </c>
      <c r="H1122" s="13"/>
      <c r="I1122" s="13">
        <v>5610.57</v>
      </c>
      <c r="J1122" s="11" t="s">
        <v>1303</v>
      </c>
      <c r="K1122" s="11" t="s">
        <v>164</v>
      </c>
      <c r="L1122" s="11" t="s">
        <v>163</v>
      </c>
      <c r="M1122" s="10"/>
      <c r="N1122" s="10"/>
      <c r="O1122" s="14">
        <f t="shared" si="54"/>
        <v>0</v>
      </c>
      <c r="Q1122" s="13">
        <f t="shared" si="52"/>
        <v>1054.3499999999995</v>
      </c>
      <c r="S1122" s="13">
        <f t="shared" si="53"/>
        <v>6664.9199999999992</v>
      </c>
    </row>
    <row r="1123" spans="2:19" ht="12.75" customHeight="1">
      <c r="B1123" s="11" t="s">
        <v>1304</v>
      </c>
      <c r="C1123" s="11" t="s">
        <v>751</v>
      </c>
      <c r="D1123" s="12" t="s">
        <v>164</v>
      </c>
      <c r="E1123" s="13">
        <v>615681.64</v>
      </c>
      <c r="F1123" s="13">
        <v>41962.400000000001</v>
      </c>
      <c r="G1123" s="13">
        <v>18615.54</v>
      </c>
      <c r="H1123" s="13"/>
      <c r="I1123" s="13">
        <v>60577.94</v>
      </c>
      <c r="J1123" s="11" t="s">
        <v>1304</v>
      </c>
      <c r="K1123" s="11" t="s">
        <v>164</v>
      </c>
      <c r="L1123" s="11" t="s">
        <v>751</v>
      </c>
      <c r="M1123" s="10"/>
      <c r="N1123" s="10"/>
      <c r="O1123" s="14">
        <f t="shared" si="54"/>
        <v>0</v>
      </c>
      <c r="Q1123" s="13">
        <f t="shared" si="52"/>
        <v>18615.54</v>
      </c>
      <c r="S1123" s="13">
        <f t="shared" si="53"/>
        <v>79193.48000000001</v>
      </c>
    </row>
    <row r="1124" spans="2:19" ht="12.75" customHeight="1">
      <c r="B1124" s="11" t="s">
        <v>1305</v>
      </c>
      <c r="C1124" s="11" t="s">
        <v>751</v>
      </c>
      <c r="D1124" s="12" t="s">
        <v>164</v>
      </c>
      <c r="E1124" s="13">
        <v>19116.07</v>
      </c>
      <c r="F1124" s="13">
        <v>753.89</v>
      </c>
      <c r="G1124" s="13">
        <v>577.56000000000006</v>
      </c>
      <c r="H1124" s="13"/>
      <c r="I1124" s="13">
        <v>1331.45</v>
      </c>
      <c r="J1124" s="11" t="s">
        <v>1305</v>
      </c>
      <c r="K1124" s="11" t="s">
        <v>164</v>
      </c>
      <c r="L1124" s="11" t="s">
        <v>751</v>
      </c>
      <c r="M1124" s="10"/>
      <c r="N1124" s="10"/>
      <c r="O1124" s="14">
        <f t="shared" si="54"/>
        <v>0</v>
      </c>
      <c r="Q1124" s="13">
        <f t="shared" si="52"/>
        <v>577.56000000000006</v>
      </c>
      <c r="S1124" s="13">
        <f t="shared" si="53"/>
        <v>1909.0100000000002</v>
      </c>
    </row>
    <row r="1125" spans="2:19" ht="12.75" customHeight="1">
      <c r="B1125" s="11" t="s">
        <v>1306</v>
      </c>
      <c r="C1125" s="11" t="s">
        <v>760</v>
      </c>
      <c r="D1125" s="12" t="s">
        <v>164</v>
      </c>
      <c r="E1125" s="13">
        <v>15470.93</v>
      </c>
      <c r="F1125" s="13"/>
      <c r="G1125" s="13">
        <v>168.01</v>
      </c>
      <c r="H1125" s="13"/>
      <c r="I1125" s="13">
        <v>168.01</v>
      </c>
      <c r="J1125" s="11" t="s">
        <v>1306</v>
      </c>
      <c r="K1125" s="11" t="s">
        <v>164</v>
      </c>
      <c r="L1125" s="11" t="s">
        <v>760</v>
      </c>
      <c r="M1125" s="10"/>
      <c r="N1125" s="10"/>
      <c r="O1125" s="14">
        <f t="shared" si="54"/>
        <v>0</v>
      </c>
      <c r="Q1125" s="13">
        <f t="shared" si="52"/>
        <v>168.01</v>
      </c>
      <c r="S1125" s="13">
        <f t="shared" si="53"/>
        <v>336.02</v>
      </c>
    </row>
    <row r="1126" spans="2:19" ht="12.75" customHeight="1">
      <c r="B1126" s="11" t="s">
        <v>1307</v>
      </c>
      <c r="C1126" s="11" t="s">
        <v>163</v>
      </c>
      <c r="D1126" s="12" t="s">
        <v>164</v>
      </c>
      <c r="E1126" s="13">
        <v>30382.63</v>
      </c>
      <c r="F1126" s="13">
        <v>3877.95</v>
      </c>
      <c r="G1126" s="13">
        <v>918.52000000000044</v>
      </c>
      <c r="H1126" s="13"/>
      <c r="I1126" s="13">
        <v>4796.47</v>
      </c>
      <c r="J1126" s="11" t="s">
        <v>1307</v>
      </c>
      <c r="K1126" s="11" t="s">
        <v>164</v>
      </c>
      <c r="L1126" s="11" t="s">
        <v>163</v>
      </c>
      <c r="M1126" s="10"/>
      <c r="N1126" s="10"/>
      <c r="O1126" s="14">
        <f t="shared" si="54"/>
        <v>0</v>
      </c>
      <c r="Q1126" s="13">
        <f t="shared" si="52"/>
        <v>918.52000000000044</v>
      </c>
      <c r="S1126" s="13">
        <f t="shared" si="53"/>
        <v>5714.9900000000007</v>
      </c>
    </row>
    <row r="1127" spans="2:19" ht="12.75" customHeight="1">
      <c r="B1127" s="11" t="s">
        <v>1308</v>
      </c>
      <c r="C1127" s="11" t="s">
        <v>760</v>
      </c>
      <c r="D1127" s="12" t="s">
        <v>164</v>
      </c>
      <c r="E1127" s="13">
        <v>9055.81</v>
      </c>
      <c r="F1127" s="13">
        <v>312.16000000000003</v>
      </c>
      <c r="G1127" s="13">
        <v>273.8</v>
      </c>
      <c r="H1127" s="13"/>
      <c r="I1127" s="13">
        <v>585.96</v>
      </c>
      <c r="J1127" s="11" t="s">
        <v>1308</v>
      </c>
      <c r="K1127" s="11" t="s">
        <v>164</v>
      </c>
      <c r="L1127" s="11" t="s">
        <v>760</v>
      </c>
      <c r="M1127" s="10"/>
      <c r="N1127" s="10"/>
      <c r="O1127" s="14">
        <f t="shared" si="54"/>
        <v>0</v>
      </c>
      <c r="Q1127" s="13">
        <f t="shared" si="52"/>
        <v>273.8</v>
      </c>
      <c r="S1127" s="13">
        <f t="shared" si="53"/>
        <v>859.76</v>
      </c>
    </row>
    <row r="1128" spans="2:19" ht="12.75" customHeight="1">
      <c r="B1128" s="11" t="s">
        <v>1309</v>
      </c>
      <c r="C1128" s="11" t="s">
        <v>940</v>
      </c>
      <c r="D1128" s="12" t="s">
        <v>164</v>
      </c>
      <c r="E1128" s="13">
        <v>19226.16</v>
      </c>
      <c r="F1128" s="13">
        <v>140.35</v>
      </c>
      <c r="G1128" s="13">
        <v>581.23</v>
      </c>
      <c r="H1128" s="13"/>
      <c r="I1128" s="13">
        <v>721.58</v>
      </c>
      <c r="J1128" s="11" t="s">
        <v>1309</v>
      </c>
      <c r="K1128" s="11" t="s">
        <v>164</v>
      </c>
      <c r="L1128" s="11" t="s">
        <v>940</v>
      </c>
      <c r="M1128" s="10"/>
      <c r="N1128" s="10"/>
      <c r="O1128" s="14">
        <f t="shared" si="54"/>
        <v>0</v>
      </c>
      <c r="Q1128" s="13">
        <f t="shared" si="52"/>
        <v>581.23</v>
      </c>
      <c r="S1128" s="13">
        <f t="shared" si="53"/>
        <v>1302.81</v>
      </c>
    </row>
    <row r="1129" spans="2:19" ht="12.75" customHeight="1">
      <c r="B1129" s="11" t="s">
        <v>1310</v>
      </c>
      <c r="C1129" s="11" t="s">
        <v>751</v>
      </c>
      <c r="D1129" s="12" t="s">
        <v>164</v>
      </c>
      <c r="E1129" s="13">
        <v>14059.6</v>
      </c>
      <c r="F1129" s="13"/>
      <c r="G1129" s="13">
        <v>160.84</v>
      </c>
      <c r="H1129" s="13"/>
      <c r="I1129" s="13">
        <v>160.84</v>
      </c>
      <c r="J1129" s="11" t="s">
        <v>1310</v>
      </c>
      <c r="K1129" s="11" t="s">
        <v>164</v>
      </c>
      <c r="L1129" s="11" t="s">
        <v>751</v>
      </c>
      <c r="M1129" s="10"/>
      <c r="N1129" s="10"/>
      <c r="O1129" s="14">
        <f t="shared" si="54"/>
        <v>0</v>
      </c>
      <c r="Q1129" s="13">
        <f t="shared" si="52"/>
        <v>160.84</v>
      </c>
      <c r="S1129" s="13">
        <f t="shared" si="53"/>
        <v>321.68</v>
      </c>
    </row>
    <row r="1130" spans="2:19" ht="12.75" customHeight="1">
      <c r="B1130" s="11" t="s">
        <v>1311</v>
      </c>
      <c r="C1130" s="11" t="s">
        <v>751</v>
      </c>
      <c r="D1130" s="12" t="s">
        <v>164</v>
      </c>
      <c r="E1130" s="13">
        <v>35342.83</v>
      </c>
      <c r="F1130" s="13">
        <v>3326.8</v>
      </c>
      <c r="G1130" s="13">
        <v>1067.9700000000003</v>
      </c>
      <c r="H1130" s="13"/>
      <c r="I1130" s="13">
        <v>4394.7700000000004</v>
      </c>
      <c r="J1130" s="11" t="s">
        <v>1311</v>
      </c>
      <c r="K1130" s="11" t="s">
        <v>164</v>
      </c>
      <c r="L1130" s="11" t="s">
        <v>751</v>
      </c>
      <c r="M1130" s="10"/>
      <c r="N1130" s="10"/>
      <c r="O1130" s="14">
        <f t="shared" si="54"/>
        <v>0</v>
      </c>
      <c r="Q1130" s="13">
        <f t="shared" si="52"/>
        <v>1067.9700000000003</v>
      </c>
      <c r="S1130" s="13">
        <f t="shared" si="53"/>
        <v>5462.7400000000007</v>
      </c>
    </row>
    <row r="1131" spans="2:19" ht="12.75" customHeight="1">
      <c r="B1131" s="11" t="s">
        <v>1312</v>
      </c>
      <c r="C1131" s="11" t="s">
        <v>760</v>
      </c>
      <c r="D1131" s="12" t="s">
        <v>164</v>
      </c>
      <c r="E1131" s="13">
        <v>30331.96</v>
      </c>
      <c r="F1131" s="13">
        <v>1958.31</v>
      </c>
      <c r="G1131" s="13">
        <v>917.01000000000022</v>
      </c>
      <c r="H1131" s="13"/>
      <c r="I1131" s="13">
        <v>2875.32</v>
      </c>
      <c r="J1131" s="11" t="s">
        <v>1312</v>
      </c>
      <c r="K1131" s="11" t="s">
        <v>164</v>
      </c>
      <c r="L1131" s="11" t="s">
        <v>760</v>
      </c>
      <c r="M1131" s="10"/>
      <c r="N1131" s="10"/>
      <c r="O1131" s="14">
        <f t="shared" si="54"/>
        <v>0</v>
      </c>
      <c r="Q1131" s="13">
        <f t="shared" si="52"/>
        <v>917.01000000000022</v>
      </c>
      <c r="S1131" s="13">
        <f t="shared" si="53"/>
        <v>3792.3300000000004</v>
      </c>
    </row>
    <row r="1132" spans="2:19" ht="12.75" customHeight="1">
      <c r="B1132" s="11" t="s">
        <v>1313</v>
      </c>
      <c r="C1132" s="11" t="s">
        <v>751</v>
      </c>
      <c r="D1132" s="12" t="s">
        <v>164</v>
      </c>
      <c r="E1132" s="13">
        <v>15785.51</v>
      </c>
      <c r="F1132" s="13">
        <v>533.47</v>
      </c>
      <c r="G1132" s="13">
        <v>477.06999999999994</v>
      </c>
      <c r="H1132" s="13"/>
      <c r="I1132" s="13">
        <v>1010.54</v>
      </c>
      <c r="J1132" s="11" t="s">
        <v>1313</v>
      </c>
      <c r="K1132" s="11" t="s">
        <v>164</v>
      </c>
      <c r="L1132" s="11" t="s">
        <v>751</v>
      </c>
      <c r="M1132" s="10"/>
      <c r="N1132" s="10"/>
      <c r="O1132" s="14">
        <f t="shared" si="54"/>
        <v>0</v>
      </c>
      <c r="Q1132" s="13">
        <f t="shared" si="52"/>
        <v>477.06999999999994</v>
      </c>
      <c r="S1132" s="13">
        <f t="shared" si="53"/>
        <v>1487.61</v>
      </c>
    </row>
    <row r="1133" spans="2:19" ht="12.75" customHeight="1">
      <c r="B1133" s="11" t="s">
        <v>1314</v>
      </c>
      <c r="C1133" s="11" t="s">
        <v>940</v>
      </c>
      <c r="D1133" s="12" t="s">
        <v>164</v>
      </c>
      <c r="E1133" s="13">
        <v>6315.85</v>
      </c>
      <c r="F1133" s="13"/>
      <c r="G1133" s="13">
        <v>229.92</v>
      </c>
      <c r="H1133" s="13"/>
      <c r="I1133" s="13">
        <v>229.92</v>
      </c>
      <c r="J1133" s="11" t="s">
        <v>1314</v>
      </c>
      <c r="K1133" s="11" t="s">
        <v>164</v>
      </c>
      <c r="L1133" s="11" t="s">
        <v>940</v>
      </c>
      <c r="M1133" s="10"/>
      <c r="N1133" s="10"/>
      <c r="O1133" s="14">
        <f t="shared" si="54"/>
        <v>0</v>
      </c>
      <c r="Q1133" s="13">
        <f t="shared" si="52"/>
        <v>229.92</v>
      </c>
      <c r="S1133" s="13">
        <f t="shared" si="53"/>
        <v>459.84</v>
      </c>
    </row>
    <row r="1134" spans="2:19" ht="12.75" customHeight="1">
      <c r="B1134" s="11" t="s">
        <v>1315</v>
      </c>
      <c r="C1134" s="11" t="s">
        <v>940</v>
      </c>
      <c r="D1134" s="12" t="s">
        <v>164</v>
      </c>
      <c r="E1134" s="13">
        <v>586510.24</v>
      </c>
      <c r="F1134" s="13">
        <v>88057.72</v>
      </c>
      <c r="G1134" s="13">
        <v>17733.100000000006</v>
      </c>
      <c r="H1134" s="13"/>
      <c r="I1134" s="13">
        <v>105790.82</v>
      </c>
      <c r="J1134" s="11" t="s">
        <v>1315</v>
      </c>
      <c r="K1134" s="11" t="s">
        <v>164</v>
      </c>
      <c r="L1134" s="11" t="s">
        <v>940</v>
      </c>
      <c r="M1134" s="10"/>
      <c r="N1134" s="10"/>
      <c r="O1134" s="14">
        <f t="shared" si="54"/>
        <v>0</v>
      </c>
      <c r="Q1134" s="13">
        <f t="shared" si="52"/>
        <v>17733.100000000006</v>
      </c>
      <c r="S1134" s="13">
        <f t="shared" si="53"/>
        <v>123523.92000000001</v>
      </c>
    </row>
    <row r="1135" spans="2:19" ht="12.75" customHeight="1">
      <c r="B1135" s="11" t="s">
        <v>1316</v>
      </c>
      <c r="C1135" s="11" t="s">
        <v>163</v>
      </c>
      <c r="D1135" s="12" t="s">
        <v>164</v>
      </c>
      <c r="E1135" s="13">
        <v>105637.48</v>
      </c>
      <c r="F1135" s="13">
        <v>12960.77</v>
      </c>
      <c r="G1135" s="13">
        <v>3195.6899999999987</v>
      </c>
      <c r="H1135" s="13"/>
      <c r="I1135" s="13">
        <v>16156.46</v>
      </c>
      <c r="J1135" s="11" t="s">
        <v>1316</v>
      </c>
      <c r="K1135" s="11" t="s">
        <v>164</v>
      </c>
      <c r="L1135" s="11" t="s">
        <v>163</v>
      </c>
      <c r="M1135" s="10"/>
      <c r="N1135" s="10"/>
      <c r="O1135" s="14">
        <f t="shared" si="54"/>
        <v>0</v>
      </c>
      <c r="Q1135" s="13">
        <f t="shared" si="52"/>
        <v>3195.6899999999987</v>
      </c>
      <c r="S1135" s="13">
        <f t="shared" si="53"/>
        <v>19352.149999999998</v>
      </c>
    </row>
    <row r="1136" spans="2:19" ht="12.75" customHeight="1">
      <c r="B1136" s="11" t="s">
        <v>1317</v>
      </c>
      <c r="C1136" s="11" t="s">
        <v>760</v>
      </c>
      <c r="D1136" s="12" t="s">
        <v>164</v>
      </c>
      <c r="E1136" s="13">
        <v>31790.5</v>
      </c>
      <c r="F1136" s="13">
        <v>1952.87</v>
      </c>
      <c r="G1136" s="13">
        <v>961.15000000000009</v>
      </c>
      <c r="H1136" s="13"/>
      <c r="I1136" s="13">
        <v>2914.02</v>
      </c>
      <c r="J1136" s="11" t="s">
        <v>1317</v>
      </c>
      <c r="K1136" s="11" t="s">
        <v>164</v>
      </c>
      <c r="L1136" s="11" t="s">
        <v>760</v>
      </c>
      <c r="M1136" s="10"/>
      <c r="N1136" s="10"/>
      <c r="O1136" s="14">
        <f t="shared" si="54"/>
        <v>0</v>
      </c>
      <c r="Q1136" s="13">
        <f t="shared" si="52"/>
        <v>961.15000000000009</v>
      </c>
      <c r="S1136" s="13">
        <f t="shared" si="53"/>
        <v>3875.17</v>
      </c>
    </row>
    <row r="1137" spans="2:19" ht="12.75" customHeight="1">
      <c r="B1137" s="11" t="s">
        <v>1318</v>
      </c>
      <c r="C1137" s="11" t="s">
        <v>940</v>
      </c>
      <c r="D1137" s="12" t="s">
        <v>164</v>
      </c>
      <c r="E1137" s="13">
        <v>13688.45</v>
      </c>
      <c r="F1137" s="13"/>
      <c r="G1137" s="13">
        <v>426.35</v>
      </c>
      <c r="H1137" s="13"/>
      <c r="I1137" s="13">
        <v>426.35</v>
      </c>
      <c r="J1137" s="11" t="s">
        <v>1318</v>
      </c>
      <c r="K1137" s="11" t="s">
        <v>164</v>
      </c>
      <c r="L1137" s="11" t="s">
        <v>940</v>
      </c>
      <c r="M1137" s="10"/>
      <c r="N1137" s="10"/>
      <c r="O1137" s="14">
        <f t="shared" si="54"/>
        <v>0</v>
      </c>
      <c r="Q1137" s="13">
        <f t="shared" si="52"/>
        <v>426.35</v>
      </c>
      <c r="S1137" s="13">
        <f t="shared" si="53"/>
        <v>852.7</v>
      </c>
    </row>
    <row r="1138" spans="2:19" ht="12.75" customHeight="1">
      <c r="B1138" s="11" t="s">
        <v>1319</v>
      </c>
      <c r="C1138" s="11" t="s">
        <v>163</v>
      </c>
      <c r="D1138" s="12" t="s">
        <v>164</v>
      </c>
      <c r="E1138" s="13">
        <v>16165.14</v>
      </c>
      <c r="F1138" s="13">
        <v>1896.45</v>
      </c>
      <c r="G1138" s="13">
        <v>488.78</v>
      </c>
      <c r="H1138" s="13"/>
      <c r="I1138" s="13">
        <v>2385.23</v>
      </c>
      <c r="J1138" s="11" t="s">
        <v>1319</v>
      </c>
      <c r="K1138" s="11" t="s">
        <v>164</v>
      </c>
      <c r="L1138" s="11" t="s">
        <v>163</v>
      </c>
      <c r="M1138" s="10"/>
      <c r="N1138" s="10"/>
      <c r="O1138" s="14">
        <f t="shared" si="54"/>
        <v>0</v>
      </c>
      <c r="Q1138" s="13">
        <f t="shared" si="52"/>
        <v>488.78</v>
      </c>
      <c r="S1138" s="13">
        <f t="shared" si="53"/>
        <v>2874.01</v>
      </c>
    </row>
    <row r="1139" spans="2:19" ht="12.75" customHeight="1">
      <c r="B1139" s="11" t="s">
        <v>1320</v>
      </c>
      <c r="C1139" s="11" t="s">
        <v>163</v>
      </c>
      <c r="D1139" s="12" t="s">
        <v>164</v>
      </c>
      <c r="E1139" s="13">
        <v>22288.28</v>
      </c>
      <c r="F1139" s="13">
        <v>1924.19</v>
      </c>
      <c r="G1139" s="13">
        <v>673.73999999999978</v>
      </c>
      <c r="H1139" s="13"/>
      <c r="I1139" s="13">
        <v>2597.9299999999998</v>
      </c>
      <c r="J1139" s="11" t="s">
        <v>1320</v>
      </c>
      <c r="K1139" s="11" t="s">
        <v>164</v>
      </c>
      <c r="L1139" s="11" t="s">
        <v>163</v>
      </c>
      <c r="M1139" s="10"/>
      <c r="N1139" s="10"/>
      <c r="O1139" s="14">
        <f t="shared" si="54"/>
        <v>0</v>
      </c>
      <c r="Q1139" s="13">
        <f t="shared" si="52"/>
        <v>673.73999999999978</v>
      </c>
      <c r="S1139" s="13">
        <f t="shared" si="53"/>
        <v>3271.6699999999996</v>
      </c>
    </row>
    <row r="1140" spans="2:19" ht="12.75" customHeight="1">
      <c r="B1140" s="11" t="s">
        <v>1321</v>
      </c>
      <c r="C1140" s="11" t="s">
        <v>760</v>
      </c>
      <c r="D1140" s="12" t="s">
        <v>164</v>
      </c>
      <c r="E1140" s="13">
        <v>6041.11</v>
      </c>
      <c r="F1140" s="13"/>
      <c r="G1140" s="13">
        <v>173.21</v>
      </c>
      <c r="H1140" s="13"/>
      <c r="I1140" s="13">
        <v>173.21</v>
      </c>
      <c r="J1140" s="11" t="s">
        <v>1321</v>
      </c>
      <c r="K1140" s="11" t="s">
        <v>164</v>
      </c>
      <c r="L1140" s="11" t="s">
        <v>760</v>
      </c>
      <c r="M1140" s="10"/>
      <c r="N1140" s="10"/>
      <c r="O1140" s="14">
        <f t="shared" si="54"/>
        <v>0</v>
      </c>
      <c r="Q1140" s="13">
        <f t="shared" si="52"/>
        <v>173.21</v>
      </c>
      <c r="S1140" s="13">
        <f t="shared" si="53"/>
        <v>346.42</v>
      </c>
    </row>
    <row r="1141" spans="2:19" ht="12.75" customHeight="1">
      <c r="B1141" s="11" t="s">
        <v>1322</v>
      </c>
      <c r="C1141" s="11" t="s">
        <v>163</v>
      </c>
      <c r="D1141" s="12" t="s">
        <v>164</v>
      </c>
      <c r="E1141" s="13">
        <v>83846.789999999994</v>
      </c>
      <c r="F1141" s="13">
        <v>12163.95</v>
      </c>
      <c r="G1141" s="13">
        <v>2534.8899999999994</v>
      </c>
      <c r="H1141" s="13"/>
      <c r="I1141" s="13">
        <v>14698.84</v>
      </c>
      <c r="J1141" s="11" t="s">
        <v>1322</v>
      </c>
      <c r="K1141" s="11" t="s">
        <v>164</v>
      </c>
      <c r="L1141" s="11" t="s">
        <v>163</v>
      </c>
      <c r="M1141" s="10"/>
      <c r="N1141" s="10"/>
      <c r="O1141" s="14">
        <f t="shared" si="54"/>
        <v>0</v>
      </c>
      <c r="Q1141" s="13">
        <f t="shared" si="52"/>
        <v>2534.8899999999994</v>
      </c>
      <c r="S1141" s="13">
        <f t="shared" si="53"/>
        <v>17233.73</v>
      </c>
    </row>
    <row r="1142" spans="2:19" ht="12.75" customHeight="1">
      <c r="B1142" s="11" t="s">
        <v>1323</v>
      </c>
      <c r="C1142" s="11" t="s">
        <v>163</v>
      </c>
      <c r="D1142" s="12" t="s">
        <v>164</v>
      </c>
      <c r="E1142" s="13">
        <v>661132.19999999995</v>
      </c>
      <c r="F1142" s="13">
        <v>75684.05</v>
      </c>
      <c r="G1142" s="13">
        <v>19989.339999999997</v>
      </c>
      <c r="H1142" s="13"/>
      <c r="I1142" s="13">
        <v>95673.39</v>
      </c>
      <c r="J1142" s="11" t="s">
        <v>1323</v>
      </c>
      <c r="K1142" s="11" t="s">
        <v>164</v>
      </c>
      <c r="L1142" s="11" t="s">
        <v>163</v>
      </c>
      <c r="M1142" s="10"/>
      <c r="N1142" s="10"/>
      <c r="O1142" s="14">
        <f t="shared" si="54"/>
        <v>0</v>
      </c>
      <c r="Q1142" s="13">
        <f t="shared" si="52"/>
        <v>19989.339999999997</v>
      </c>
      <c r="S1142" s="13">
        <f t="shared" si="53"/>
        <v>115662.73</v>
      </c>
    </row>
    <row r="1143" spans="2:19" ht="12.75" customHeight="1">
      <c r="B1143" s="11" t="s">
        <v>1324</v>
      </c>
      <c r="C1143" s="11" t="s">
        <v>163</v>
      </c>
      <c r="D1143" s="12" t="s">
        <v>164</v>
      </c>
      <c r="E1143" s="13">
        <v>25013.11</v>
      </c>
      <c r="F1143" s="13">
        <v>2106.04</v>
      </c>
      <c r="G1143" s="13">
        <v>755.84999999999991</v>
      </c>
      <c r="H1143" s="13"/>
      <c r="I1143" s="13">
        <v>2861.89</v>
      </c>
      <c r="J1143" s="11" t="s">
        <v>1324</v>
      </c>
      <c r="K1143" s="11" t="s">
        <v>164</v>
      </c>
      <c r="L1143" s="11" t="s">
        <v>163</v>
      </c>
      <c r="M1143" s="10"/>
      <c r="N1143" s="10"/>
      <c r="O1143" s="14">
        <f t="shared" si="54"/>
        <v>0</v>
      </c>
      <c r="Q1143" s="13">
        <f t="shared" si="52"/>
        <v>755.84999999999991</v>
      </c>
      <c r="S1143" s="13">
        <f t="shared" si="53"/>
        <v>3617.74</v>
      </c>
    </row>
    <row r="1144" spans="2:19" ht="12.75" customHeight="1">
      <c r="B1144" s="11" t="s">
        <v>1325</v>
      </c>
      <c r="C1144" s="11" t="s">
        <v>940</v>
      </c>
      <c r="D1144" s="12" t="s">
        <v>164</v>
      </c>
      <c r="E1144" s="13">
        <v>6844.19</v>
      </c>
      <c r="F1144" s="13">
        <v>362.53</v>
      </c>
      <c r="G1144" s="13">
        <v>206.92000000000007</v>
      </c>
      <c r="H1144" s="13"/>
      <c r="I1144" s="13">
        <v>569.45000000000005</v>
      </c>
      <c r="J1144" s="11" t="s">
        <v>1325</v>
      </c>
      <c r="K1144" s="11" t="s">
        <v>164</v>
      </c>
      <c r="L1144" s="11" t="s">
        <v>940</v>
      </c>
      <c r="M1144" s="10"/>
      <c r="N1144" s="10"/>
      <c r="O1144" s="14">
        <f t="shared" si="54"/>
        <v>0</v>
      </c>
      <c r="Q1144" s="13">
        <f t="shared" si="52"/>
        <v>206.92000000000007</v>
      </c>
      <c r="S1144" s="13">
        <f t="shared" si="53"/>
        <v>776.37000000000012</v>
      </c>
    </row>
    <row r="1145" spans="2:19" ht="12.75" customHeight="1">
      <c r="B1145" s="11" t="s">
        <v>1326</v>
      </c>
      <c r="C1145" s="11" t="s">
        <v>163</v>
      </c>
      <c r="D1145" s="12" t="s">
        <v>164</v>
      </c>
      <c r="E1145" s="13">
        <v>163394.72</v>
      </c>
      <c r="F1145" s="13">
        <v>18396.349999999999</v>
      </c>
      <c r="G1145" s="13">
        <v>4939.510000000002</v>
      </c>
      <c r="H1145" s="13"/>
      <c r="I1145" s="13">
        <v>23335.86</v>
      </c>
      <c r="J1145" s="11" t="s">
        <v>1326</v>
      </c>
      <c r="K1145" s="11" t="s">
        <v>164</v>
      </c>
      <c r="L1145" s="11" t="s">
        <v>163</v>
      </c>
      <c r="M1145" s="10"/>
      <c r="N1145" s="10"/>
      <c r="O1145" s="14">
        <f t="shared" si="54"/>
        <v>0</v>
      </c>
      <c r="Q1145" s="13">
        <f t="shared" si="52"/>
        <v>4939.510000000002</v>
      </c>
      <c r="S1145" s="13">
        <f t="shared" si="53"/>
        <v>28275.370000000003</v>
      </c>
    </row>
    <row r="1146" spans="2:19" ht="12.75" customHeight="1">
      <c r="B1146" s="11" t="s">
        <v>1327</v>
      </c>
      <c r="C1146" s="11" t="s">
        <v>163</v>
      </c>
      <c r="D1146" s="12" t="s">
        <v>164</v>
      </c>
      <c r="E1146" s="13">
        <v>33362.71</v>
      </c>
      <c r="F1146" s="13">
        <v>2784.24</v>
      </c>
      <c r="G1146" s="13">
        <v>1008.73</v>
      </c>
      <c r="H1146" s="13"/>
      <c r="I1146" s="13">
        <v>3792.97</v>
      </c>
      <c r="J1146" s="11" t="s">
        <v>1327</v>
      </c>
      <c r="K1146" s="11" t="s">
        <v>164</v>
      </c>
      <c r="L1146" s="11" t="s">
        <v>163</v>
      </c>
      <c r="M1146" s="10"/>
      <c r="N1146" s="10"/>
      <c r="O1146" s="14">
        <f t="shared" si="54"/>
        <v>0</v>
      </c>
      <c r="Q1146" s="13">
        <f t="shared" si="52"/>
        <v>1008.73</v>
      </c>
      <c r="S1146" s="13">
        <f t="shared" si="53"/>
        <v>4801.7</v>
      </c>
    </row>
    <row r="1147" spans="2:19" ht="12.75" customHeight="1">
      <c r="B1147" s="11" t="s">
        <v>1328</v>
      </c>
      <c r="C1147" s="11" t="s">
        <v>760</v>
      </c>
      <c r="D1147" s="12" t="s">
        <v>164</v>
      </c>
      <c r="E1147" s="13">
        <v>21465.91</v>
      </c>
      <c r="F1147" s="13"/>
      <c r="G1147" s="13">
        <v>507.04</v>
      </c>
      <c r="H1147" s="13"/>
      <c r="I1147" s="13">
        <v>507.04</v>
      </c>
      <c r="J1147" s="11" t="s">
        <v>1328</v>
      </c>
      <c r="K1147" s="11" t="s">
        <v>164</v>
      </c>
      <c r="L1147" s="11" t="s">
        <v>760</v>
      </c>
      <c r="M1147" s="10"/>
      <c r="N1147" s="10"/>
      <c r="O1147" s="14">
        <f t="shared" si="54"/>
        <v>0</v>
      </c>
      <c r="Q1147" s="13">
        <f t="shared" si="52"/>
        <v>507.04</v>
      </c>
      <c r="S1147" s="13">
        <f t="shared" si="53"/>
        <v>1014.08</v>
      </c>
    </row>
    <row r="1148" spans="2:19" ht="12.75" customHeight="1">
      <c r="B1148" s="11" t="s">
        <v>1329</v>
      </c>
      <c r="C1148" s="11" t="s">
        <v>163</v>
      </c>
      <c r="D1148" s="12" t="s">
        <v>164</v>
      </c>
      <c r="E1148" s="13">
        <v>36302.78</v>
      </c>
      <c r="F1148" s="13">
        <v>5077.46</v>
      </c>
      <c r="G1148" s="13">
        <v>1097.8400000000001</v>
      </c>
      <c r="H1148" s="13"/>
      <c r="I1148" s="13">
        <v>6175.3</v>
      </c>
      <c r="J1148" s="11" t="s">
        <v>1329</v>
      </c>
      <c r="K1148" s="11" t="s">
        <v>164</v>
      </c>
      <c r="L1148" s="11" t="s">
        <v>163</v>
      </c>
      <c r="M1148" s="10"/>
      <c r="N1148" s="10"/>
      <c r="O1148" s="14">
        <f t="shared" si="54"/>
        <v>0</v>
      </c>
      <c r="Q1148" s="13">
        <f t="shared" si="52"/>
        <v>1097.8400000000001</v>
      </c>
      <c r="S1148" s="13">
        <f t="shared" si="53"/>
        <v>7273.14</v>
      </c>
    </row>
    <row r="1149" spans="2:19" ht="12.75" customHeight="1">
      <c r="B1149" s="11" t="s">
        <v>1330</v>
      </c>
      <c r="C1149" s="11" t="s">
        <v>163</v>
      </c>
      <c r="D1149" s="12" t="s">
        <v>164</v>
      </c>
      <c r="E1149" s="13">
        <v>66929.850000000006</v>
      </c>
      <c r="F1149" s="13">
        <v>7414.94</v>
      </c>
      <c r="G1149" s="13">
        <v>2023.3599999999997</v>
      </c>
      <c r="H1149" s="13"/>
      <c r="I1149" s="13">
        <v>9438.2999999999993</v>
      </c>
      <c r="J1149" s="11" t="s">
        <v>1330</v>
      </c>
      <c r="K1149" s="11" t="s">
        <v>164</v>
      </c>
      <c r="L1149" s="11" t="s">
        <v>163</v>
      </c>
      <c r="M1149" s="10"/>
      <c r="N1149" s="10"/>
      <c r="O1149" s="14">
        <v>0</v>
      </c>
      <c r="Q1149" s="13">
        <f t="shared" si="52"/>
        <v>2023.3599999999997</v>
      </c>
      <c r="S1149" s="13">
        <f t="shared" si="53"/>
        <v>11461.66</v>
      </c>
    </row>
    <row r="1150" spans="2:19" ht="12.75" customHeight="1">
      <c r="B1150" s="11" t="s">
        <v>1331</v>
      </c>
      <c r="C1150" s="11" t="s">
        <v>163</v>
      </c>
      <c r="D1150" s="12" t="s">
        <v>164</v>
      </c>
      <c r="E1150" s="13">
        <v>22682.09</v>
      </c>
      <c r="F1150" s="13">
        <v>1790.9</v>
      </c>
      <c r="G1150" s="13">
        <v>685.90000000000009</v>
      </c>
      <c r="H1150" s="13"/>
      <c r="I1150" s="13">
        <v>2476.8000000000002</v>
      </c>
      <c r="J1150" s="11" t="s">
        <v>1331</v>
      </c>
      <c r="K1150" s="11" t="s">
        <v>164</v>
      </c>
      <c r="L1150" s="11" t="s">
        <v>163</v>
      </c>
      <c r="M1150" s="10"/>
      <c r="N1150" s="10"/>
      <c r="O1150" s="14">
        <f t="shared" ref="O1150:O1213" si="55">SUM(B1150-J1150)</f>
        <v>0</v>
      </c>
      <c r="Q1150" s="13">
        <f t="shared" si="52"/>
        <v>685.90000000000009</v>
      </c>
      <c r="S1150" s="13">
        <f t="shared" si="53"/>
        <v>3162.7000000000003</v>
      </c>
    </row>
    <row r="1151" spans="2:19" ht="12.75" customHeight="1">
      <c r="B1151" s="11" t="s">
        <v>1332</v>
      </c>
      <c r="C1151" s="11" t="s">
        <v>751</v>
      </c>
      <c r="D1151" s="12" t="s">
        <v>164</v>
      </c>
      <c r="E1151" s="13">
        <v>54955.33</v>
      </c>
      <c r="F1151" s="13">
        <v>2710.19</v>
      </c>
      <c r="G1151" s="13">
        <v>1661.1799999999998</v>
      </c>
      <c r="H1151" s="13"/>
      <c r="I1151" s="13">
        <v>4371.37</v>
      </c>
      <c r="J1151" s="11" t="s">
        <v>1332</v>
      </c>
      <c r="K1151" s="11" t="s">
        <v>164</v>
      </c>
      <c r="L1151" s="11" t="s">
        <v>751</v>
      </c>
      <c r="M1151" s="10"/>
      <c r="N1151" s="10"/>
      <c r="O1151" s="14">
        <f t="shared" si="55"/>
        <v>0</v>
      </c>
      <c r="Q1151" s="13">
        <f t="shared" si="52"/>
        <v>1661.1799999999998</v>
      </c>
      <c r="S1151" s="13">
        <f t="shared" si="53"/>
        <v>6032.5499999999993</v>
      </c>
    </row>
    <row r="1152" spans="2:19" ht="12.75" customHeight="1">
      <c r="B1152" s="11" t="s">
        <v>1333</v>
      </c>
      <c r="C1152" s="11" t="s">
        <v>1103</v>
      </c>
      <c r="D1152" s="12" t="s">
        <v>164</v>
      </c>
      <c r="E1152" s="13">
        <v>13521.94</v>
      </c>
      <c r="F1152" s="13">
        <v>246.26</v>
      </c>
      <c r="G1152" s="13">
        <v>408.65</v>
      </c>
      <c r="H1152" s="13"/>
      <c r="I1152" s="13">
        <v>654.91</v>
      </c>
      <c r="J1152" s="11" t="s">
        <v>1333</v>
      </c>
      <c r="K1152" s="11" t="s">
        <v>164</v>
      </c>
      <c r="L1152" s="11" t="s">
        <v>1103</v>
      </c>
      <c r="M1152" s="10"/>
      <c r="N1152" s="10"/>
      <c r="O1152" s="14">
        <f t="shared" si="55"/>
        <v>0</v>
      </c>
      <c r="Q1152" s="13">
        <f t="shared" si="52"/>
        <v>408.65</v>
      </c>
      <c r="S1152" s="13">
        <f t="shared" si="53"/>
        <v>1063.56</v>
      </c>
    </row>
    <row r="1153" spans="2:19" ht="12.75" customHeight="1">
      <c r="B1153" s="11" t="s">
        <v>1334</v>
      </c>
      <c r="C1153" s="11" t="s">
        <v>751</v>
      </c>
      <c r="D1153" s="12" t="s">
        <v>164</v>
      </c>
      <c r="E1153" s="13">
        <v>24811.23</v>
      </c>
      <c r="F1153" s="13"/>
      <c r="G1153" s="13">
        <v>522.54</v>
      </c>
      <c r="H1153" s="13"/>
      <c r="I1153" s="13">
        <v>522.54</v>
      </c>
      <c r="J1153" s="11" t="s">
        <v>1334</v>
      </c>
      <c r="K1153" s="11" t="s">
        <v>164</v>
      </c>
      <c r="L1153" s="11" t="s">
        <v>751</v>
      </c>
      <c r="M1153" s="10"/>
      <c r="N1153" s="10"/>
      <c r="O1153" s="14">
        <f t="shared" si="55"/>
        <v>0</v>
      </c>
      <c r="Q1153" s="13">
        <f t="shared" si="52"/>
        <v>522.54</v>
      </c>
      <c r="S1153" s="13">
        <f t="shared" si="53"/>
        <v>1045.08</v>
      </c>
    </row>
    <row r="1154" spans="2:19" ht="12.75" customHeight="1">
      <c r="B1154" s="11" t="s">
        <v>1335</v>
      </c>
      <c r="C1154" s="11" t="s">
        <v>163</v>
      </c>
      <c r="D1154" s="12" t="s">
        <v>164</v>
      </c>
      <c r="E1154" s="13">
        <v>188649.54</v>
      </c>
      <c r="F1154" s="13">
        <v>20402.580000000002</v>
      </c>
      <c r="G1154" s="13">
        <v>5703.7799999999988</v>
      </c>
      <c r="H1154" s="13"/>
      <c r="I1154" s="13">
        <v>26106.36</v>
      </c>
      <c r="J1154" s="11" t="s">
        <v>1335</v>
      </c>
      <c r="K1154" s="11" t="s">
        <v>164</v>
      </c>
      <c r="L1154" s="11" t="s">
        <v>163</v>
      </c>
      <c r="M1154" s="10"/>
      <c r="N1154" s="10"/>
      <c r="O1154" s="14">
        <f t="shared" si="55"/>
        <v>0</v>
      </c>
      <c r="Q1154" s="13">
        <f t="shared" si="52"/>
        <v>5703.7799999999988</v>
      </c>
      <c r="S1154" s="13">
        <f t="shared" si="53"/>
        <v>31810.14</v>
      </c>
    </row>
    <row r="1155" spans="2:19" ht="12.75" customHeight="1">
      <c r="B1155" s="11" t="s">
        <v>1336</v>
      </c>
      <c r="C1155" s="11" t="s">
        <v>163</v>
      </c>
      <c r="D1155" s="12" t="s">
        <v>164</v>
      </c>
      <c r="E1155" s="13">
        <v>30607.759999999998</v>
      </c>
      <c r="F1155" s="13">
        <v>2419.33</v>
      </c>
      <c r="G1155" s="13">
        <v>925.79</v>
      </c>
      <c r="H1155" s="13"/>
      <c r="I1155" s="13">
        <v>3345.12</v>
      </c>
      <c r="J1155" s="11" t="s">
        <v>1336</v>
      </c>
      <c r="K1155" s="11" t="s">
        <v>164</v>
      </c>
      <c r="L1155" s="11" t="s">
        <v>163</v>
      </c>
      <c r="M1155" s="10"/>
      <c r="N1155" s="10"/>
      <c r="O1155" s="14">
        <f t="shared" si="55"/>
        <v>0</v>
      </c>
      <c r="Q1155" s="13">
        <f t="shared" ref="Q1155:Q1218" si="56">G1155</f>
        <v>925.79</v>
      </c>
      <c r="S1155" s="13">
        <f t="shared" ref="S1155:S1218" si="57">I1155+Q1155</f>
        <v>4270.91</v>
      </c>
    </row>
    <row r="1156" spans="2:19" ht="12.75" customHeight="1">
      <c r="B1156" s="11" t="s">
        <v>1337</v>
      </c>
      <c r="C1156" s="11" t="s">
        <v>940</v>
      </c>
      <c r="D1156" s="12" t="s">
        <v>164</v>
      </c>
      <c r="E1156" s="13">
        <v>10292.06</v>
      </c>
      <c r="F1156" s="13">
        <v>488.63</v>
      </c>
      <c r="G1156" s="13">
        <v>311.08000000000004</v>
      </c>
      <c r="H1156" s="13"/>
      <c r="I1156" s="13">
        <v>799.71</v>
      </c>
      <c r="J1156" s="11" t="s">
        <v>1337</v>
      </c>
      <c r="K1156" s="11" t="s">
        <v>164</v>
      </c>
      <c r="L1156" s="11" t="s">
        <v>940</v>
      </c>
      <c r="M1156" s="10"/>
      <c r="N1156" s="10"/>
      <c r="O1156" s="14">
        <f t="shared" si="55"/>
        <v>0</v>
      </c>
      <c r="Q1156" s="13">
        <f t="shared" si="56"/>
        <v>311.08000000000004</v>
      </c>
      <c r="S1156" s="13">
        <f t="shared" si="57"/>
        <v>1110.79</v>
      </c>
    </row>
    <row r="1157" spans="2:19" ht="12.75" customHeight="1">
      <c r="B1157" s="11" t="s">
        <v>1338</v>
      </c>
      <c r="C1157" s="11" t="s">
        <v>163</v>
      </c>
      <c r="D1157" s="12" t="s">
        <v>164</v>
      </c>
      <c r="E1157" s="13">
        <v>15136.06</v>
      </c>
      <c r="F1157" s="13">
        <v>1455.52</v>
      </c>
      <c r="G1157" s="13">
        <v>457.75</v>
      </c>
      <c r="H1157" s="13"/>
      <c r="I1157" s="13">
        <v>1913.27</v>
      </c>
      <c r="J1157" s="11" t="s">
        <v>1338</v>
      </c>
      <c r="K1157" s="11" t="s">
        <v>164</v>
      </c>
      <c r="L1157" s="11" t="s">
        <v>163</v>
      </c>
      <c r="M1157" s="10"/>
      <c r="N1157" s="10"/>
      <c r="O1157" s="14">
        <f t="shared" si="55"/>
        <v>0</v>
      </c>
      <c r="Q1157" s="13">
        <f t="shared" si="56"/>
        <v>457.75</v>
      </c>
      <c r="S1157" s="13">
        <f t="shared" si="57"/>
        <v>2371.02</v>
      </c>
    </row>
    <row r="1158" spans="2:19" ht="12.75" customHeight="1">
      <c r="B1158" s="11" t="s">
        <v>1339</v>
      </c>
      <c r="C1158" s="11" t="s">
        <v>163</v>
      </c>
      <c r="D1158" s="12" t="s">
        <v>164</v>
      </c>
      <c r="E1158" s="13">
        <v>2207540.63</v>
      </c>
      <c r="F1158" s="13">
        <v>517846.99</v>
      </c>
      <c r="G1158" s="13">
        <v>66769.469999999972</v>
      </c>
      <c r="H1158" s="13"/>
      <c r="I1158" s="13">
        <v>584616.46</v>
      </c>
      <c r="J1158" s="11" t="s">
        <v>1339</v>
      </c>
      <c r="K1158" s="11" t="s">
        <v>164</v>
      </c>
      <c r="L1158" s="11" t="s">
        <v>163</v>
      </c>
      <c r="M1158" s="10"/>
      <c r="N1158" s="10"/>
      <c r="O1158" s="14">
        <f t="shared" si="55"/>
        <v>0</v>
      </c>
      <c r="Q1158" s="13">
        <f t="shared" si="56"/>
        <v>66769.469999999972</v>
      </c>
      <c r="S1158" s="13">
        <f t="shared" si="57"/>
        <v>651385.92999999993</v>
      </c>
    </row>
    <row r="1159" spans="2:19" ht="12.75" customHeight="1">
      <c r="B1159" s="11" t="s">
        <v>1340</v>
      </c>
      <c r="C1159" s="11" t="s">
        <v>163</v>
      </c>
      <c r="D1159" s="12" t="s">
        <v>164</v>
      </c>
      <c r="E1159" s="13">
        <v>1579196.84</v>
      </c>
      <c r="F1159" s="13">
        <v>346599.44</v>
      </c>
      <c r="G1159" s="13">
        <v>47768.200000000012</v>
      </c>
      <c r="H1159" s="13"/>
      <c r="I1159" s="13">
        <v>394367.64</v>
      </c>
      <c r="J1159" s="11" t="s">
        <v>1340</v>
      </c>
      <c r="K1159" s="11" t="s">
        <v>164</v>
      </c>
      <c r="L1159" s="11" t="s">
        <v>163</v>
      </c>
      <c r="M1159" s="10"/>
      <c r="N1159" s="10"/>
      <c r="O1159" s="14">
        <f t="shared" si="55"/>
        <v>0</v>
      </c>
      <c r="Q1159" s="13">
        <f t="shared" si="56"/>
        <v>47768.200000000012</v>
      </c>
      <c r="S1159" s="13">
        <f t="shared" si="57"/>
        <v>442135.84</v>
      </c>
    </row>
    <row r="1160" spans="2:19" ht="12.75" customHeight="1">
      <c r="B1160" s="11" t="s">
        <v>1341</v>
      </c>
      <c r="C1160" s="11" t="s">
        <v>163</v>
      </c>
      <c r="D1160" s="12" t="s">
        <v>164</v>
      </c>
      <c r="E1160" s="13">
        <v>27922.49</v>
      </c>
      <c r="F1160" s="13">
        <v>5027.1899999999996</v>
      </c>
      <c r="G1160" s="13">
        <v>844.14000000000033</v>
      </c>
      <c r="H1160" s="13"/>
      <c r="I1160" s="13">
        <v>5871.33</v>
      </c>
      <c r="J1160" s="11" t="s">
        <v>1341</v>
      </c>
      <c r="K1160" s="11" t="s">
        <v>164</v>
      </c>
      <c r="L1160" s="11" t="s">
        <v>163</v>
      </c>
      <c r="M1160" s="10"/>
      <c r="N1160" s="10"/>
      <c r="O1160" s="14">
        <f t="shared" si="55"/>
        <v>0</v>
      </c>
      <c r="Q1160" s="13">
        <f t="shared" si="56"/>
        <v>844.14000000000033</v>
      </c>
      <c r="S1160" s="13">
        <f t="shared" si="57"/>
        <v>6715.47</v>
      </c>
    </row>
    <row r="1161" spans="2:19" ht="12.75" customHeight="1">
      <c r="B1161" s="11" t="s">
        <v>1342</v>
      </c>
      <c r="C1161" s="11" t="s">
        <v>163</v>
      </c>
      <c r="D1161" s="12" t="s">
        <v>164</v>
      </c>
      <c r="E1161" s="13">
        <v>281135.71999999997</v>
      </c>
      <c r="F1161" s="13">
        <v>49925.09</v>
      </c>
      <c r="G1161" s="13">
        <v>8498.2800000000061</v>
      </c>
      <c r="H1161" s="13"/>
      <c r="I1161" s="13">
        <v>58423.37</v>
      </c>
      <c r="J1161" s="11" t="s">
        <v>1342</v>
      </c>
      <c r="K1161" s="11" t="s">
        <v>164</v>
      </c>
      <c r="L1161" s="11" t="s">
        <v>163</v>
      </c>
      <c r="M1161" s="10"/>
      <c r="N1161" s="10"/>
      <c r="O1161" s="14">
        <f t="shared" si="55"/>
        <v>0</v>
      </c>
      <c r="Q1161" s="13">
        <f t="shared" si="56"/>
        <v>8498.2800000000061</v>
      </c>
      <c r="S1161" s="13">
        <f t="shared" si="57"/>
        <v>66921.650000000009</v>
      </c>
    </row>
    <row r="1162" spans="2:19" ht="12.75" customHeight="1">
      <c r="B1162" s="11" t="s">
        <v>1343</v>
      </c>
      <c r="C1162" s="11" t="s">
        <v>163</v>
      </c>
      <c r="D1162" s="12" t="s">
        <v>164</v>
      </c>
      <c r="E1162" s="13">
        <v>7207.02</v>
      </c>
      <c r="F1162" s="13">
        <v>1266.99</v>
      </c>
      <c r="G1162" s="13">
        <v>217.98000000000002</v>
      </c>
      <c r="H1162" s="13"/>
      <c r="I1162" s="13">
        <v>1484.97</v>
      </c>
      <c r="J1162" s="11" t="s">
        <v>1343</v>
      </c>
      <c r="K1162" s="11" t="s">
        <v>164</v>
      </c>
      <c r="L1162" s="11" t="s">
        <v>163</v>
      </c>
      <c r="M1162" s="10"/>
      <c r="N1162" s="10"/>
      <c r="O1162" s="14">
        <f t="shared" si="55"/>
        <v>0</v>
      </c>
      <c r="Q1162" s="13">
        <f t="shared" si="56"/>
        <v>217.98000000000002</v>
      </c>
      <c r="S1162" s="13">
        <f t="shared" si="57"/>
        <v>1702.95</v>
      </c>
    </row>
    <row r="1163" spans="2:19" ht="12.75" customHeight="1">
      <c r="B1163" s="11" t="s">
        <v>1344</v>
      </c>
      <c r="C1163" s="11" t="s">
        <v>163</v>
      </c>
      <c r="D1163" s="12" t="s">
        <v>164</v>
      </c>
      <c r="E1163" s="13">
        <v>966166.64</v>
      </c>
      <c r="F1163" s="13">
        <v>166090.32</v>
      </c>
      <c r="G1163" s="13">
        <v>29221.899999999994</v>
      </c>
      <c r="H1163" s="13"/>
      <c r="I1163" s="13">
        <v>195312.22</v>
      </c>
      <c r="J1163" s="11" t="s">
        <v>1344</v>
      </c>
      <c r="K1163" s="11" t="s">
        <v>164</v>
      </c>
      <c r="L1163" s="11" t="s">
        <v>163</v>
      </c>
      <c r="M1163" s="10"/>
      <c r="N1163" s="10"/>
      <c r="O1163" s="14">
        <f t="shared" si="55"/>
        <v>0</v>
      </c>
      <c r="Q1163" s="13">
        <f t="shared" si="56"/>
        <v>29221.899999999994</v>
      </c>
      <c r="S1163" s="13">
        <f t="shared" si="57"/>
        <v>224534.12</v>
      </c>
    </row>
    <row r="1164" spans="2:19" ht="12.75" customHeight="1">
      <c r="B1164" s="11" t="s">
        <v>1345</v>
      </c>
      <c r="C1164" s="11" t="s">
        <v>163</v>
      </c>
      <c r="D1164" s="12" t="s">
        <v>164</v>
      </c>
      <c r="E1164" s="13">
        <v>197329.26</v>
      </c>
      <c r="F1164" s="13">
        <v>33647.26</v>
      </c>
      <c r="G1164" s="13">
        <v>5967.1899999999951</v>
      </c>
      <c r="H1164" s="13"/>
      <c r="I1164" s="13">
        <v>39614.449999999997</v>
      </c>
      <c r="J1164" s="11" t="s">
        <v>1345</v>
      </c>
      <c r="K1164" s="11" t="s">
        <v>164</v>
      </c>
      <c r="L1164" s="11" t="s">
        <v>163</v>
      </c>
      <c r="M1164" s="10"/>
      <c r="N1164" s="10"/>
      <c r="O1164" s="14">
        <f t="shared" si="55"/>
        <v>0</v>
      </c>
      <c r="Q1164" s="13">
        <f t="shared" si="56"/>
        <v>5967.1899999999951</v>
      </c>
      <c r="S1164" s="13">
        <f t="shared" si="57"/>
        <v>45581.639999999992</v>
      </c>
    </row>
    <row r="1165" spans="2:19" ht="12.75" customHeight="1">
      <c r="B1165" s="11" t="s">
        <v>1346</v>
      </c>
      <c r="C1165" s="11" t="s">
        <v>163</v>
      </c>
      <c r="D1165" s="12" t="s">
        <v>164</v>
      </c>
      <c r="E1165" s="13">
        <v>93254.53</v>
      </c>
      <c r="F1165" s="13">
        <v>10671.79</v>
      </c>
      <c r="G1165" s="13">
        <v>2819.619999999999</v>
      </c>
      <c r="H1165" s="13"/>
      <c r="I1165" s="13">
        <v>13491.41</v>
      </c>
      <c r="J1165" s="11" t="s">
        <v>1346</v>
      </c>
      <c r="K1165" s="11" t="s">
        <v>164</v>
      </c>
      <c r="L1165" s="11" t="s">
        <v>163</v>
      </c>
      <c r="M1165" s="10"/>
      <c r="N1165" s="10"/>
      <c r="O1165" s="14">
        <f t="shared" si="55"/>
        <v>0</v>
      </c>
      <c r="Q1165" s="13">
        <f t="shared" si="56"/>
        <v>2819.619999999999</v>
      </c>
      <c r="S1165" s="13">
        <f t="shared" si="57"/>
        <v>16311.029999999999</v>
      </c>
    </row>
    <row r="1166" spans="2:19" ht="12.75" customHeight="1">
      <c r="B1166" s="11" t="s">
        <v>1347</v>
      </c>
      <c r="C1166" s="11" t="s">
        <v>163</v>
      </c>
      <c r="D1166" s="12" t="s">
        <v>164</v>
      </c>
      <c r="E1166" s="13">
        <v>205121.93</v>
      </c>
      <c r="F1166" s="13">
        <v>34396.01</v>
      </c>
      <c r="G1166" s="13">
        <v>6200.8699999999953</v>
      </c>
      <c r="H1166" s="13"/>
      <c r="I1166" s="13">
        <v>40596.879999999997</v>
      </c>
      <c r="J1166" s="11" t="s">
        <v>1347</v>
      </c>
      <c r="K1166" s="11" t="s">
        <v>164</v>
      </c>
      <c r="L1166" s="11" t="s">
        <v>163</v>
      </c>
      <c r="M1166" s="10"/>
      <c r="N1166" s="10"/>
      <c r="O1166" s="14">
        <f t="shared" si="55"/>
        <v>0</v>
      </c>
      <c r="Q1166" s="13">
        <f t="shared" si="56"/>
        <v>6200.8699999999953</v>
      </c>
      <c r="S1166" s="13">
        <f t="shared" si="57"/>
        <v>46797.749999999993</v>
      </c>
    </row>
    <row r="1167" spans="2:19" ht="12.75" customHeight="1">
      <c r="B1167" s="11" t="s">
        <v>1348</v>
      </c>
      <c r="C1167" s="11" t="s">
        <v>163</v>
      </c>
      <c r="D1167" s="12" t="s">
        <v>164</v>
      </c>
      <c r="E1167" s="13">
        <v>357295.53</v>
      </c>
      <c r="F1167" s="13">
        <v>48122.92</v>
      </c>
      <c r="G1167" s="13">
        <v>10807.730000000003</v>
      </c>
      <c r="H1167" s="13"/>
      <c r="I1167" s="13">
        <v>58930.65</v>
      </c>
      <c r="J1167" s="11" t="s">
        <v>1348</v>
      </c>
      <c r="K1167" s="11" t="s">
        <v>164</v>
      </c>
      <c r="L1167" s="11" t="s">
        <v>163</v>
      </c>
      <c r="M1167" s="10"/>
      <c r="N1167" s="10"/>
      <c r="O1167" s="14">
        <f t="shared" si="55"/>
        <v>0</v>
      </c>
      <c r="Q1167" s="13">
        <f t="shared" si="56"/>
        <v>10807.730000000003</v>
      </c>
      <c r="S1167" s="13">
        <f t="shared" si="57"/>
        <v>69738.38</v>
      </c>
    </row>
    <row r="1168" spans="2:19" ht="12.75" customHeight="1">
      <c r="B1168" s="11" t="s">
        <v>1349</v>
      </c>
      <c r="C1168" s="11" t="s">
        <v>163</v>
      </c>
      <c r="D1168" s="12" t="s">
        <v>164</v>
      </c>
      <c r="E1168" s="13">
        <v>348878.72</v>
      </c>
      <c r="F1168" s="13">
        <v>36418.81</v>
      </c>
      <c r="G1168" s="13">
        <v>10550.43</v>
      </c>
      <c r="H1168" s="13"/>
      <c r="I1168" s="13">
        <v>46969.24</v>
      </c>
      <c r="J1168" s="11" t="s">
        <v>1349</v>
      </c>
      <c r="K1168" s="11" t="s">
        <v>164</v>
      </c>
      <c r="L1168" s="11" t="s">
        <v>163</v>
      </c>
      <c r="M1168" s="10"/>
      <c r="N1168" s="10"/>
      <c r="O1168" s="14">
        <f t="shared" si="55"/>
        <v>0</v>
      </c>
      <c r="Q1168" s="13">
        <f t="shared" si="56"/>
        <v>10550.43</v>
      </c>
      <c r="S1168" s="13">
        <f t="shared" si="57"/>
        <v>57519.67</v>
      </c>
    </row>
    <row r="1169" spans="2:19" ht="12.75" customHeight="1">
      <c r="B1169" s="11" t="s">
        <v>1350</v>
      </c>
      <c r="C1169" s="11" t="s">
        <v>163</v>
      </c>
      <c r="D1169" s="12" t="s">
        <v>164</v>
      </c>
      <c r="E1169" s="13">
        <v>794841.88</v>
      </c>
      <c r="F1169" s="13">
        <v>59379.31</v>
      </c>
      <c r="G1169" s="13">
        <v>24034.92</v>
      </c>
      <c r="H1169" s="13"/>
      <c r="I1169" s="13">
        <v>83414.23</v>
      </c>
      <c r="J1169" s="11" t="s">
        <v>1350</v>
      </c>
      <c r="K1169" s="11" t="s">
        <v>164</v>
      </c>
      <c r="L1169" s="11" t="s">
        <v>163</v>
      </c>
      <c r="M1169" s="10"/>
      <c r="N1169" s="10"/>
      <c r="O1169" s="14">
        <f t="shared" si="55"/>
        <v>0</v>
      </c>
      <c r="Q1169" s="13">
        <f t="shared" si="56"/>
        <v>24034.92</v>
      </c>
      <c r="S1169" s="13">
        <f t="shared" si="57"/>
        <v>107449.15</v>
      </c>
    </row>
    <row r="1170" spans="2:19" ht="12.75" customHeight="1">
      <c r="B1170" s="11" t="s">
        <v>1351</v>
      </c>
      <c r="C1170" s="11" t="s">
        <v>940</v>
      </c>
      <c r="D1170" s="12" t="s">
        <v>164</v>
      </c>
      <c r="E1170" s="13">
        <v>91739.73</v>
      </c>
      <c r="F1170" s="13">
        <v>3845.76</v>
      </c>
      <c r="G1170" s="13">
        <v>2774.2199999999993</v>
      </c>
      <c r="H1170" s="13"/>
      <c r="I1170" s="13">
        <v>6619.98</v>
      </c>
      <c r="J1170" s="11" t="s">
        <v>1351</v>
      </c>
      <c r="K1170" s="11" t="s">
        <v>164</v>
      </c>
      <c r="L1170" s="11" t="s">
        <v>940</v>
      </c>
      <c r="M1170" s="10"/>
      <c r="N1170" s="10"/>
      <c r="O1170" s="14">
        <f t="shared" si="55"/>
        <v>0</v>
      </c>
      <c r="Q1170" s="13">
        <f t="shared" si="56"/>
        <v>2774.2199999999993</v>
      </c>
      <c r="S1170" s="13">
        <f t="shared" si="57"/>
        <v>9394.1999999999989</v>
      </c>
    </row>
    <row r="1171" spans="2:19" ht="12.75" customHeight="1">
      <c r="B1171" s="11" t="s">
        <v>1352</v>
      </c>
      <c r="C1171" s="11" t="s">
        <v>163</v>
      </c>
      <c r="D1171" s="12" t="s">
        <v>164</v>
      </c>
      <c r="E1171" s="13">
        <v>32580.400000000001</v>
      </c>
      <c r="F1171" s="13">
        <v>5368.62</v>
      </c>
      <c r="G1171" s="13">
        <v>984.88000000000011</v>
      </c>
      <c r="H1171" s="13"/>
      <c r="I1171" s="13">
        <v>6353.5</v>
      </c>
      <c r="J1171" s="11" t="s">
        <v>1352</v>
      </c>
      <c r="K1171" s="11" t="s">
        <v>164</v>
      </c>
      <c r="L1171" s="11" t="s">
        <v>163</v>
      </c>
      <c r="M1171" s="10"/>
      <c r="N1171" s="10"/>
      <c r="O1171" s="14">
        <f t="shared" si="55"/>
        <v>0</v>
      </c>
      <c r="Q1171" s="13">
        <f t="shared" si="56"/>
        <v>984.88000000000011</v>
      </c>
      <c r="S1171" s="13">
        <f t="shared" si="57"/>
        <v>7338.38</v>
      </c>
    </row>
    <row r="1172" spans="2:19" ht="12.75" customHeight="1">
      <c r="B1172" s="11" t="s">
        <v>1353</v>
      </c>
      <c r="C1172" s="11" t="s">
        <v>1354</v>
      </c>
      <c r="D1172" s="12" t="s">
        <v>164</v>
      </c>
      <c r="E1172" s="13">
        <v>356601.18</v>
      </c>
      <c r="F1172" s="13">
        <v>4464.6400000000003</v>
      </c>
      <c r="G1172" s="13">
        <v>10776.09</v>
      </c>
      <c r="H1172" s="13"/>
      <c r="I1172" s="13">
        <v>15240.73</v>
      </c>
      <c r="J1172" s="11" t="s">
        <v>1353</v>
      </c>
      <c r="K1172" s="11" t="s">
        <v>164</v>
      </c>
      <c r="L1172" s="11" t="s">
        <v>1354</v>
      </c>
      <c r="M1172" s="10"/>
      <c r="N1172" s="10"/>
      <c r="O1172" s="14">
        <f t="shared" si="55"/>
        <v>0</v>
      </c>
      <c r="Q1172" s="13">
        <f t="shared" si="56"/>
        <v>10776.09</v>
      </c>
      <c r="S1172" s="13">
        <f t="shared" si="57"/>
        <v>26016.82</v>
      </c>
    </row>
    <row r="1173" spans="2:19" ht="12.75" customHeight="1">
      <c r="B1173" s="11" t="s">
        <v>1355</v>
      </c>
      <c r="C1173" s="11" t="s">
        <v>163</v>
      </c>
      <c r="D1173" s="12" t="s">
        <v>164</v>
      </c>
      <c r="E1173" s="13">
        <v>241382.79</v>
      </c>
      <c r="F1173" s="13">
        <v>26495.5</v>
      </c>
      <c r="G1173" s="13">
        <v>7297.4499999999971</v>
      </c>
      <c r="H1173" s="13"/>
      <c r="I1173" s="13">
        <v>33792.949999999997</v>
      </c>
      <c r="J1173" s="11" t="s">
        <v>1355</v>
      </c>
      <c r="K1173" s="11" t="s">
        <v>164</v>
      </c>
      <c r="L1173" s="11" t="s">
        <v>163</v>
      </c>
      <c r="M1173" s="10"/>
      <c r="N1173" s="10"/>
      <c r="O1173" s="14">
        <f t="shared" si="55"/>
        <v>0</v>
      </c>
      <c r="Q1173" s="13">
        <f t="shared" si="56"/>
        <v>7297.4499999999971</v>
      </c>
      <c r="S1173" s="13">
        <f t="shared" si="57"/>
        <v>41090.399999999994</v>
      </c>
    </row>
    <row r="1174" spans="2:19" ht="12.75" customHeight="1">
      <c r="B1174" s="11" t="s">
        <v>1356</v>
      </c>
      <c r="C1174" s="11" t="s">
        <v>760</v>
      </c>
      <c r="D1174" s="12" t="s">
        <v>164</v>
      </c>
      <c r="E1174" s="13">
        <v>164766.16</v>
      </c>
      <c r="F1174" s="13"/>
      <c r="G1174" s="13">
        <v>2403.08</v>
      </c>
      <c r="H1174" s="13"/>
      <c r="I1174" s="13">
        <v>2403.08</v>
      </c>
      <c r="J1174" s="11" t="s">
        <v>1356</v>
      </c>
      <c r="K1174" s="11" t="s">
        <v>164</v>
      </c>
      <c r="L1174" s="11" t="s">
        <v>760</v>
      </c>
      <c r="M1174" s="10"/>
      <c r="N1174" s="10"/>
      <c r="O1174" s="14">
        <f t="shared" si="55"/>
        <v>0</v>
      </c>
      <c r="Q1174" s="13">
        <f t="shared" si="56"/>
        <v>2403.08</v>
      </c>
      <c r="S1174" s="13">
        <f t="shared" si="57"/>
        <v>4806.16</v>
      </c>
    </row>
    <row r="1175" spans="2:19" ht="12.75" customHeight="1">
      <c r="B1175" s="11" t="s">
        <v>1357</v>
      </c>
      <c r="C1175" s="11" t="s">
        <v>163</v>
      </c>
      <c r="D1175" s="12" t="s">
        <v>164</v>
      </c>
      <c r="E1175" s="13">
        <v>182282.77</v>
      </c>
      <c r="F1175" s="13">
        <v>30037.88</v>
      </c>
      <c r="G1175" s="13">
        <v>5510.4900000000016</v>
      </c>
      <c r="H1175" s="13"/>
      <c r="I1175" s="13">
        <v>35548.370000000003</v>
      </c>
      <c r="J1175" s="11" t="s">
        <v>1357</v>
      </c>
      <c r="K1175" s="11" t="s">
        <v>164</v>
      </c>
      <c r="L1175" s="11" t="s">
        <v>163</v>
      </c>
      <c r="M1175" s="10"/>
      <c r="N1175" s="10"/>
      <c r="O1175" s="14">
        <f t="shared" si="55"/>
        <v>0</v>
      </c>
      <c r="Q1175" s="13">
        <f t="shared" si="56"/>
        <v>5510.4900000000016</v>
      </c>
      <c r="S1175" s="13">
        <f t="shared" si="57"/>
        <v>41058.86</v>
      </c>
    </row>
    <row r="1176" spans="2:19" ht="12.75" customHeight="1">
      <c r="B1176" s="11" t="s">
        <v>1358</v>
      </c>
      <c r="C1176" s="11" t="s">
        <v>163</v>
      </c>
      <c r="D1176" s="12" t="s">
        <v>164</v>
      </c>
      <c r="E1176" s="13">
        <v>359944.66</v>
      </c>
      <c r="F1176" s="13">
        <v>38589.18</v>
      </c>
      <c r="G1176" s="13">
        <v>10885.059999999998</v>
      </c>
      <c r="H1176" s="13"/>
      <c r="I1176" s="13">
        <v>49474.239999999998</v>
      </c>
      <c r="J1176" s="11" t="s">
        <v>1358</v>
      </c>
      <c r="K1176" s="11" t="s">
        <v>164</v>
      </c>
      <c r="L1176" s="11" t="s">
        <v>163</v>
      </c>
      <c r="M1176" s="10"/>
      <c r="N1176" s="10"/>
      <c r="O1176" s="14">
        <f t="shared" si="55"/>
        <v>0</v>
      </c>
      <c r="Q1176" s="13">
        <f t="shared" si="56"/>
        <v>10885.059999999998</v>
      </c>
      <c r="S1176" s="13">
        <f t="shared" si="57"/>
        <v>60359.299999999996</v>
      </c>
    </row>
    <row r="1177" spans="2:19" ht="12.75" customHeight="1">
      <c r="B1177" s="11" t="s">
        <v>1359</v>
      </c>
      <c r="C1177" s="11" t="s">
        <v>163</v>
      </c>
      <c r="D1177" s="12" t="s">
        <v>164</v>
      </c>
      <c r="E1177" s="13">
        <v>230882.77</v>
      </c>
      <c r="F1177" s="13">
        <v>37511.56</v>
      </c>
      <c r="G1177" s="13">
        <v>6982.2300000000032</v>
      </c>
      <c r="H1177" s="13"/>
      <c r="I1177" s="13">
        <v>44493.79</v>
      </c>
      <c r="J1177" s="11" t="s">
        <v>1359</v>
      </c>
      <c r="K1177" s="11" t="s">
        <v>164</v>
      </c>
      <c r="L1177" s="11" t="s">
        <v>163</v>
      </c>
      <c r="M1177" s="10"/>
      <c r="N1177" s="10"/>
      <c r="O1177" s="14">
        <f t="shared" si="55"/>
        <v>0</v>
      </c>
      <c r="Q1177" s="13">
        <f t="shared" si="56"/>
        <v>6982.2300000000032</v>
      </c>
      <c r="S1177" s="13">
        <f t="shared" si="57"/>
        <v>51476.020000000004</v>
      </c>
    </row>
    <row r="1178" spans="2:19" ht="12.75" customHeight="1">
      <c r="B1178" s="11" t="s">
        <v>1360</v>
      </c>
      <c r="C1178" s="11" t="s">
        <v>163</v>
      </c>
      <c r="D1178" s="12" t="s">
        <v>164</v>
      </c>
      <c r="E1178" s="13">
        <v>243119.54</v>
      </c>
      <c r="F1178" s="13">
        <v>37701.769999999997</v>
      </c>
      <c r="G1178" s="13">
        <v>7351.6700000000055</v>
      </c>
      <c r="H1178" s="13"/>
      <c r="I1178" s="13">
        <v>45053.440000000002</v>
      </c>
      <c r="J1178" s="11" t="s">
        <v>1360</v>
      </c>
      <c r="K1178" s="11" t="s">
        <v>164</v>
      </c>
      <c r="L1178" s="11" t="s">
        <v>163</v>
      </c>
      <c r="M1178" s="10"/>
      <c r="N1178" s="10"/>
      <c r="O1178" s="14">
        <f t="shared" si="55"/>
        <v>0</v>
      </c>
      <c r="Q1178" s="13">
        <f t="shared" si="56"/>
        <v>7351.6700000000055</v>
      </c>
      <c r="S1178" s="13">
        <f t="shared" si="57"/>
        <v>52405.110000000008</v>
      </c>
    </row>
    <row r="1179" spans="2:19" ht="12.75" customHeight="1">
      <c r="B1179" s="11" t="s">
        <v>1361</v>
      </c>
      <c r="C1179" s="11" t="s">
        <v>163</v>
      </c>
      <c r="D1179" s="12" t="s">
        <v>164</v>
      </c>
      <c r="E1179" s="13">
        <v>306091.90999999997</v>
      </c>
      <c r="F1179" s="13">
        <v>40501.93</v>
      </c>
      <c r="G1179" s="13">
        <v>9255.9199999999983</v>
      </c>
      <c r="H1179" s="13"/>
      <c r="I1179" s="13">
        <v>49757.85</v>
      </c>
      <c r="J1179" s="11" t="s">
        <v>1361</v>
      </c>
      <c r="K1179" s="11" t="s">
        <v>164</v>
      </c>
      <c r="L1179" s="11" t="s">
        <v>163</v>
      </c>
      <c r="M1179" s="10"/>
      <c r="N1179" s="10"/>
      <c r="O1179" s="14">
        <f t="shared" si="55"/>
        <v>0</v>
      </c>
      <c r="Q1179" s="13">
        <f t="shared" si="56"/>
        <v>9255.9199999999983</v>
      </c>
      <c r="S1179" s="13">
        <f t="shared" si="57"/>
        <v>59013.77</v>
      </c>
    </row>
    <row r="1180" spans="2:19" ht="12.75" customHeight="1">
      <c r="B1180" s="11" t="s">
        <v>1362</v>
      </c>
      <c r="C1180" s="11" t="s">
        <v>163</v>
      </c>
      <c r="D1180" s="12" t="s">
        <v>164</v>
      </c>
      <c r="E1180" s="13">
        <v>1245249.28</v>
      </c>
      <c r="F1180" s="13">
        <v>127151.08</v>
      </c>
      <c r="G1180" s="13">
        <v>37656.029999999984</v>
      </c>
      <c r="H1180" s="13"/>
      <c r="I1180" s="13">
        <v>164807.10999999999</v>
      </c>
      <c r="J1180" s="11" t="s">
        <v>1362</v>
      </c>
      <c r="K1180" s="11" t="s">
        <v>164</v>
      </c>
      <c r="L1180" s="11" t="s">
        <v>163</v>
      </c>
      <c r="M1180" s="10"/>
      <c r="N1180" s="10"/>
      <c r="O1180" s="14">
        <f t="shared" si="55"/>
        <v>0</v>
      </c>
      <c r="Q1180" s="13">
        <f t="shared" si="56"/>
        <v>37656.029999999984</v>
      </c>
      <c r="S1180" s="13">
        <f t="shared" si="57"/>
        <v>202463.13999999996</v>
      </c>
    </row>
    <row r="1181" spans="2:19" ht="12.75" customHeight="1">
      <c r="B1181" s="11" t="s">
        <v>1363</v>
      </c>
      <c r="C1181" s="11" t="s">
        <v>940</v>
      </c>
      <c r="D1181" s="12" t="s">
        <v>164</v>
      </c>
      <c r="E1181" s="13">
        <v>157716.10999999999</v>
      </c>
      <c r="F1181" s="13">
        <v>6444.96</v>
      </c>
      <c r="G1181" s="13">
        <v>4765.8399999999992</v>
      </c>
      <c r="H1181" s="13"/>
      <c r="I1181" s="13">
        <v>11210.8</v>
      </c>
      <c r="J1181" s="11" t="s">
        <v>1363</v>
      </c>
      <c r="K1181" s="11" t="s">
        <v>164</v>
      </c>
      <c r="L1181" s="11" t="s">
        <v>940</v>
      </c>
      <c r="M1181" s="10"/>
      <c r="N1181" s="10"/>
      <c r="O1181" s="14">
        <f t="shared" si="55"/>
        <v>0</v>
      </c>
      <c r="Q1181" s="13">
        <f t="shared" si="56"/>
        <v>4765.8399999999992</v>
      </c>
      <c r="S1181" s="13">
        <f t="shared" si="57"/>
        <v>15976.64</v>
      </c>
    </row>
    <row r="1182" spans="2:19" ht="12.75" customHeight="1">
      <c r="B1182" s="11" t="s">
        <v>1364</v>
      </c>
      <c r="C1182" s="11" t="s">
        <v>760</v>
      </c>
      <c r="D1182" s="12" t="s">
        <v>164</v>
      </c>
      <c r="E1182" s="13">
        <v>432622.49</v>
      </c>
      <c r="F1182" s="13">
        <v>5416.43</v>
      </c>
      <c r="G1182" s="13">
        <v>13073.380000000001</v>
      </c>
      <c r="H1182" s="13"/>
      <c r="I1182" s="13">
        <v>18489.810000000001</v>
      </c>
      <c r="J1182" s="11" t="s">
        <v>1364</v>
      </c>
      <c r="K1182" s="11" t="s">
        <v>164</v>
      </c>
      <c r="L1182" s="11" t="s">
        <v>760</v>
      </c>
      <c r="M1182" s="10"/>
      <c r="N1182" s="10"/>
      <c r="O1182" s="14">
        <f t="shared" si="55"/>
        <v>0</v>
      </c>
      <c r="Q1182" s="13">
        <f t="shared" si="56"/>
        <v>13073.380000000001</v>
      </c>
      <c r="S1182" s="13">
        <f t="shared" si="57"/>
        <v>31563.190000000002</v>
      </c>
    </row>
    <row r="1183" spans="2:19" ht="12.75" customHeight="1">
      <c r="B1183" s="11" t="s">
        <v>1365</v>
      </c>
      <c r="C1183" s="11" t="s">
        <v>751</v>
      </c>
      <c r="D1183" s="12" t="s">
        <v>164</v>
      </c>
      <c r="E1183" s="13">
        <v>84019.29</v>
      </c>
      <c r="F1183" s="13"/>
      <c r="G1183" s="13">
        <v>855.92</v>
      </c>
      <c r="H1183" s="13"/>
      <c r="I1183" s="13">
        <v>855.92</v>
      </c>
      <c r="J1183" s="11" t="s">
        <v>1365</v>
      </c>
      <c r="K1183" s="11" t="s">
        <v>164</v>
      </c>
      <c r="L1183" s="11" t="s">
        <v>751</v>
      </c>
      <c r="M1183" s="10"/>
      <c r="N1183" s="10"/>
      <c r="O1183" s="14">
        <f t="shared" si="55"/>
        <v>0</v>
      </c>
      <c r="Q1183" s="13">
        <f t="shared" si="56"/>
        <v>855.92</v>
      </c>
      <c r="S1183" s="13">
        <f t="shared" si="57"/>
        <v>1711.84</v>
      </c>
    </row>
    <row r="1184" spans="2:19" ht="12.75" customHeight="1">
      <c r="B1184" s="11" t="s">
        <v>1366</v>
      </c>
      <c r="C1184" s="11" t="s">
        <v>163</v>
      </c>
      <c r="D1184" s="12" t="s">
        <v>164</v>
      </c>
      <c r="E1184" s="13">
        <v>1063982.6200000001</v>
      </c>
      <c r="F1184" s="13">
        <v>217414.27</v>
      </c>
      <c r="G1184" s="13">
        <v>32170.910000000003</v>
      </c>
      <c r="H1184" s="13"/>
      <c r="I1184" s="13">
        <v>249585.18</v>
      </c>
      <c r="J1184" s="11" t="s">
        <v>1366</v>
      </c>
      <c r="K1184" s="11" t="s">
        <v>164</v>
      </c>
      <c r="L1184" s="11" t="s">
        <v>163</v>
      </c>
      <c r="O1184" s="14">
        <f t="shared" si="55"/>
        <v>0</v>
      </c>
      <c r="Q1184" s="13">
        <f t="shared" si="56"/>
        <v>32170.910000000003</v>
      </c>
      <c r="S1184" s="13">
        <f t="shared" si="57"/>
        <v>281756.08999999997</v>
      </c>
    </row>
    <row r="1185" spans="2:19" ht="12.75" customHeight="1">
      <c r="B1185" s="11" t="s">
        <v>1367</v>
      </c>
      <c r="C1185" s="11" t="s">
        <v>163</v>
      </c>
      <c r="D1185" s="12" t="s">
        <v>164</v>
      </c>
      <c r="E1185" s="13">
        <v>2710651.37</v>
      </c>
      <c r="F1185" s="13">
        <v>512991.86</v>
      </c>
      <c r="G1185" s="13">
        <v>82008.190000000061</v>
      </c>
      <c r="H1185" s="13"/>
      <c r="I1185" s="13">
        <v>595000.05000000005</v>
      </c>
      <c r="J1185" s="11" t="s">
        <v>1367</v>
      </c>
      <c r="K1185" s="11" t="s">
        <v>164</v>
      </c>
      <c r="L1185" s="11" t="s">
        <v>163</v>
      </c>
      <c r="O1185" s="14">
        <f t="shared" si="55"/>
        <v>0</v>
      </c>
      <c r="Q1185" s="13">
        <f t="shared" si="56"/>
        <v>82008.190000000061</v>
      </c>
      <c r="S1185" s="13">
        <f t="shared" si="57"/>
        <v>677008.24000000011</v>
      </c>
    </row>
    <row r="1186" spans="2:19" ht="12.75" customHeight="1">
      <c r="B1186" s="11" t="s">
        <v>1368</v>
      </c>
      <c r="C1186" s="11" t="s">
        <v>163</v>
      </c>
      <c r="D1186" s="12" t="s">
        <v>164</v>
      </c>
      <c r="E1186" s="13">
        <v>286118.23</v>
      </c>
      <c r="F1186" s="13">
        <v>37073.5</v>
      </c>
      <c r="G1186" s="13">
        <v>8650.39</v>
      </c>
      <c r="H1186" s="13"/>
      <c r="I1186" s="13">
        <v>45723.89</v>
      </c>
      <c r="J1186" s="11" t="s">
        <v>1368</v>
      </c>
      <c r="K1186" s="11" t="s">
        <v>164</v>
      </c>
      <c r="L1186" s="11" t="s">
        <v>163</v>
      </c>
      <c r="O1186" s="14">
        <f t="shared" si="55"/>
        <v>0</v>
      </c>
      <c r="Q1186" s="13">
        <f t="shared" si="56"/>
        <v>8650.39</v>
      </c>
      <c r="S1186" s="13">
        <f t="shared" si="57"/>
        <v>54374.28</v>
      </c>
    </row>
    <row r="1187" spans="2:19" ht="12.75" customHeight="1">
      <c r="B1187" s="11" t="s">
        <v>1369</v>
      </c>
      <c r="C1187" s="11" t="s">
        <v>163</v>
      </c>
      <c r="D1187" s="12" t="s">
        <v>164</v>
      </c>
      <c r="E1187" s="13">
        <v>535881.66</v>
      </c>
      <c r="F1187" s="13">
        <v>53186.85</v>
      </c>
      <c r="G1187" s="13">
        <v>16205.019999999997</v>
      </c>
      <c r="H1187" s="13"/>
      <c r="I1187" s="13">
        <v>69391.87</v>
      </c>
      <c r="J1187" s="11" t="s">
        <v>1369</v>
      </c>
      <c r="K1187" s="11" t="s">
        <v>164</v>
      </c>
      <c r="L1187" s="11" t="s">
        <v>163</v>
      </c>
      <c r="O1187" s="14">
        <f t="shared" si="55"/>
        <v>0</v>
      </c>
      <c r="Q1187" s="13">
        <f t="shared" si="56"/>
        <v>16205.019999999997</v>
      </c>
      <c r="S1187" s="13">
        <f t="shared" si="57"/>
        <v>85596.889999999985</v>
      </c>
    </row>
    <row r="1188" spans="2:19" ht="12.75" customHeight="1">
      <c r="B1188" s="11" t="s">
        <v>1370</v>
      </c>
      <c r="C1188" s="11" t="s">
        <v>940</v>
      </c>
      <c r="D1188" s="12" t="s">
        <v>164</v>
      </c>
      <c r="E1188" s="13">
        <v>121639.53</v>
      </c>
      <c r="F1188" s="13"/>
      <c r="G1188" s="13">
        <v>4611.3500000000004</v>
      </c>
      <c r="H1188" s="13"/>
      <c r="I1188" s="13">
        <v>4611.3500000000004</v>
      </c>
      <c r="J1188" s="11" t="s">
        <v>1370</v>
      </c>
      <c r="K1188" s="11" t="s">
        <v>164</v>
      </c>
      <c r="L1188" s="11" t="s">
        <v>940</v>
      </c>
      <c r="O1188" s="14">
        <f t="shared" si="55"/>
        <v>0</v>
      </c>
      <c r="Q1188" s="13">
        <f t="shared" si="56"/>
        <v>4611.3500000000004</v>
      </c>
      <c r="S1188" s="13">
        <f t="shared" si="57"/>
        <v>9222.7000000000007</v>
      </c>
    </row>
    <row r="1189" spans="2:19" ht="12.75" customHeight="1">
      <c r="B1189" s="11" t="s">
        <v>1371</v>
      </c>
      <c r="C1189" s="11" t="s">
        <v>760</v>
      </c>
      <c r="D1189" s="12" t="s">
        <v>164</v>
      </c>
      <c r="E1189" s="13">
        <v>1256111.8600000001</v>
      </c>
      <c r="F1189" s="13"/>
      <c r="G1189" s="13">
        <v>15726.52</v>
      </c>
      <c r="H1189" s="13"/>
      <c r="I1189" s="13">
        <v>15726.52</v>
      </c>
      <c r="J1189" s="11" t="s">
        <v>1371</v>
      </c>
      <c r="K1189" s="11" t="s">
        <v>164</v>
      </c>
      <c r="L1189" s="11" t="s">
        <v>760</v>
      </c>
      <c r="O1189" s="14">
        <f t="shared" si="55"/>
        <v>0</v>
      </c>
      <c r="Q1189" s="13">
        <f t="shared" si="56"/>
        <v>15726.52</v>
      </c>
      <c r="S1189" s="13">
        <f t="shared" si="57"/>
        <v>31453.040000000001</v>
      </c>
    </row>
    <row r="1190" spans="2:19" ht="12.75" customHeight="1">
      <c r="B1190" s="11" t="s">
        <v>1372</v>
      </c>
      <c r="C1190" s="11" t="s">
        <v>163</v>
      </c>
      <c r="D1190" s="12" t="s">
        <v>164</v>
      </c>
      <c r="E1190" s="13">
        <v>361391.28</v>
      </c>
      <c r="F1190" s="13">
        <v>46157.82</v>
      </c>
      <c r="G1190" s="13">
        <v>10924.970000000001</v>
      </c>
      <c r="H1190" s="13"/>
      <c r="I1190" s="13">
        <v>57082.79</v>
      </c>
      <c r="J1190" s="11" t="s">
        <v>1372</v>
      </c>
      <c r="K1190" s="11" t="s">
        <v>164</v>
      </c>
      <c r="L1190" s="11" t="s">
        <v>163</v>
      </c>
      <c r="O1190" s="14">
        <f t="shared" si="55"/>
        <v>0</v>
      </c>
      <c r="Q1190" s="13">
        <f t="shared" si="56"/>
        <v>10924.970000000001</v>
      </c>
      <c r="S1190" s="13">
        <f t="shared" si="57"/>
        <v>68007.760000000009</v>
      </c>
    </row>
    <row r="1191" spans="2:19" ht="12.75" customHeight="1">
      <c r="B1191" s="11" t="s">
        <v>1373</v>
      </c>
      <c r="C1191" s="11" t="s">
        <v>163</v>
      </c>
      <c r="D1191" s="12" t="s">
        <v>164</v>
      </c>
      <c r="E1191" s="13">
        <v>578492.93000000005</v>
      </c>
      <c r="F1191" s="13">
        <v>55823.94</v>
      </c>
      <c r="G1191" s="13">
        <v>17491.319999999992</v>
      </c>
      <c r="H1191" s="13"/>
      <c r="I1191" s="13">
        <v>73315.259999999995</v>
      </c>
      <c r="J1191" s="11" t="s">
        <v>1373</v>
      </c>
      <c r="K1191" s="11" t="s">
        <v>164</v>
      </c>
      <c r="L1191" s="11" t="s">
        <v>163</v>
      </c>
      <c r="O1191" s="14">
        <f t="shared" si="55"/>
        <v>0</v>
      </c>
      <c r="Q1191" s="13">
        <f t="shared" si="56"/>
        <v>17491.319999999992</v>
      </c>
      <c r="S1191" s="13">
        <f t="shared" si="57"/>
        <v>90806.579999999987</v>
      </c>
    </row>
    <row r="1192" spans="2:19" ht="12.75" customHeight="1">
      <c r="B1192" s="11" t="s">
        <v>1374</v>
      </c>
      <c r="C1192" s="11" t="s">
        <v>760</v>
      </c>
      <c r="D1192" s="12" t="s">
        <v>164</v>
      </c>
      <c r="E1192" s="13">
        <v>820804.36</v>
      </c>
      <c r="F1192" s="13">
        <v>28568.46</v>
      </c>
      <c r="G1192" s="13">
        <v>24821.410000000003</v>
      </c>
      <c r="H1192" s="13"/>
      <c r="I1192" s="13">
        <v>53389.87</v>
      </c>
      <c r="J1192" s="11" t="s">
        <v>1374</v>
      </c>
      <c r="K1192" s="11" t="s">
        <v>164</v>
      </c>
      <c r="L1192" s="11" t="s">
        <v>760</v>
      </c>
      <c r="O1192" s="14">
        <f t="shared" si="55"/>
        <v>0</v>
      </c>
      <c r="Q1192" s="13">
        <f t="shared" si="56"/>
        <v>24821.410000000003</v>
      </c>
      <c r="S1192" s="13">
        <f t="shared" si="57"/>
        <v>78211.28</v>
      </c>
    </row>
    <row r="1193" spans="2:19" ht="12.75" customHeight="1">
      <c r="B1193" s="11" t="s">
        <v>1375</v>
      </c>
      <c r="C1193" s="11" t="s">
        <v>760</v>
      </c>
      <c r="D1193" s="12" t="s">
        <v>164</v>
      </c>
      <c r="E1193" s="13">
        <v>1185394.98</v>
      </c>
      <c r="F1193" s="13">
        <v>9044.56</v>
      </c>
      <c r="G1193" s="13">
        <v>35838.800000000003</v>
      </c>
      <c r="H1193" s="13"/>
      <c r="I1193" s="13">
        <v>44883.360000000001</v>
      </c>
      <c r="J1193" s="11" t="s">
        <v>1375</v>
      </c>
      <c r="K1193" s="11" t="s">
        <v>164</v>
      </c>
      <c r="L1193" s="11" t="s">
        <v>760</v>
      </c>
      <c r="O1193" s="14">
        <f t="shared" si="55"/>
        <v>0</v>
      </c>
      <c r="Q1193" s="13">
        <f t="shared" si="56"/>
        <v>35838.800000000003</v>
      </c>
      <c r="S1193" s="13">
        <f t="shared" si="57"/>
        <v>80722.16</v>
      </c>
    </row>
    <row r="1194" spans="2:19" ht="12.75" customHeight="1">
      <c r="B1194" s="11" t="s">
        <v>1376</v>
      </c>
      <c r="C1194" s="11" t="s">
        <v>760</v>
      </c>
      <c r="D1194" s="12" t="s">
        <v>164</v>
      </c>
      <c r="E1194" s="13">
        <v>231310.73</v>
      </c>
      <c r="F1194" s="13"/>
      <c r="G1194" s="13">
        <v>2359.36</v>
      </c>
      <c r="H1194" s="13"/>
      <c r="I1194" s="13">
        <v>2359.36</v>
      </c>
      <c r="J1194" s="11" t="s">
        <v>1376</v>
      </c>
      <c r="K1194" s="11" t="s">
        <v>164</v>
      </c>
      <c r="L1194" s="11" t="s">
        <v>760</v>
      </c>
      <c r="O1194" s="14">
        <f t="shared" si="55"/>
        <v>0</v>
      </c>
      <c r="Q1194" s="13">
        <f t="shared" si="56"/>
        <v>2359.36</v>
      </c>
      <c r="S1194" s="13">
        <f t="shared" si="57"/>
        <v>4718.72</v>
      </c>
    </row>
    <row r="1195" spans="2:19" ht="12.75" customHeight="1">
      <c r="B1195" s="11" t="s">
        <v>1377</v>
      </c>
      <c r="C1195" s="11" t="s">
        <v>751</v>
      </c>
      <c r="D1195" s="12" t="s">
        <v>164</v>
      </c>
      <c r="E1195" s="13">
        <v>405194.22</v>
      </c>
      <c r="F1195" s="13">
        <v>50141.81</v>
      </c>
      <c r="G1195" s="13">
        <v>12250.010000000002</v>
      </c>
      <c r="H1195" s="13"/>
      <c r="I1195" s="13">
        <v>62391.82</v>
      </c>
      <c r="J1195" s="11" t="s">
        <v>1377</v>
      </c>
      <c r="K1195" s="11" t="s">
        <v>164</v>
      </c>
      <c r="L1195" s="11" t="s">
        <v>751</v>
      </c>
      <c r="O1195" s="14">
        <f t="shared" si="55"/>
        <v>0</v>
      </c>
      <c r="Q1195" s="13">
        <f t="shared" si="56"/>
        <v>12250.010000000002</v>
      </c>
      <c r="S1195" s="13">
        <f t="shared" si="57"/>
        <v>74641.83</v>
      </c>
    </row>
    <row r="1196" spans="2:19" ht="12.75" customHeight="1">
      <c r="B1196" s="11" t="s">
        <v>1378</v>
      </c>
      <c r="C1196" s="11" t="s">
        <v>163</v>
      </c>
      <c r="D1196" s="12" t="s">
        <v>164</v>
      </c>
      <c r="E1196" s="13">
        <v>940839.51</v>
      </c>
      <c r="F1196" s="13">
        <v>88960.1</v>
      </c>
      <c r="G1196" s="13">
        <v>28450.689999999988</v>
      </c>
      <c r="H1196" s="13"/>
      <c r="I1196" s="13">
        <v>117410.79</v>
      </c>
      <c r="J1196" s="11" t="s">
        <v>1378</v>
      </c>
      <c r="K1196" s="11" t="s">
        <v>164</v>
      </c>
      <c r="L1196" s="11" t="s">
        <v>163</v>
      </c>
      <c r="O1196" s="14">
        <f t="shared" si="55"/>
        <v>0</v>
      </c>
      <c r="Q1196" s="13">
        <f t="shared" si="56"/>
        <v>28450.689999999988</v>
      </c>
      <c r="S1196" s="13">
        <f t="shared" si="57"/>
        <v>145861.47999999998</v>
      </c>
    </row>
    <row r="1197" spans="2:19" ht="12.75" customHeight="1">
      <c r="B1197" s="11" t="s">
        <v>1379</v>
      </c>
      <c r="C1197" s="11" t="s">
        <v>940</v>
      </c>
      <c r="D1197" s="12" t="s">
        <v>164</v>
      </c>
      <c r="E1197" s="13">
        <v>1313030.3700000001</v>
      </c>
      <c r="F1197" s="13">
        <v>86095.91</v>
      </c>
      <c r="G1197" s="13">
        <v>39703.429999999993</v>
      </c>
      <c r="H1197" s="13"/>
      <c r="I1197" s="13">
        <v>125799.34</v>
      </c>
      <c r="J1197" s="11" t="s">
        <v>1379</v>
      </c>
      <c r="K1197" s="11" t="s">
        <v>164</v>
      </c>
      <c r="L1197" s="11" t="s">
        <v>940</v>
      </c>
      <c r="O1197" s="14">
        <f t="shared" si="55"/>
        <v>0</v>
      </c>
      <c r="Q1197" s="13">
        <f t="shared" si="56"/>
        <v>39703.429999999993</v>
      </c>
      <c r="S1197" s="13">
        <f t="shared" si="57"/>
        <v>165502.76999999999</v>
      </c>
    </row>
    <row r="1198" spans="2:19" ht="12.75" customHeight="1">
      <c r="B1198" s="11" t="s">
        <v>1380</v>
      </c>
      <c r="C1198" s="11" t="s">
        <v>760</v>
      </c>
      <c r="D1198" s="12" t="s">
        <v>164</v>
      </c>
      <c r="E1198" s="13">
        <v>466289.27</v>
      </c>
      <c r="F1198" s="13">
        <v>14868.25</v>
      </c>
      <c r="G1198" s="13">
        <v>14090.740000000002</v>
      </c>
      <c r="H1198" s="13"/>
      <c r="I1198" s="13">
        <v>28958.99</v>
      </c>
      <c r="J1198" s="11" t="s">
        <v>1380</v>
      </c>
      <c r="K1198" s="11" t="s">
        <v>164</v>
      </c>
      <c r="L1198" s="11" t="s">
        <v>760</v>
      </c>
      <c r="O1198" s="14">
        <f t="shared" si="55"/>
        <v>0</v>
      </c>
      <c r="Q1198" s="13">
        <f t="shared" si="56"/>
        <v>14090.740000000002</v>
      </c>
      <c r="S1198" s="13">
        <f t="shared" si="57"/>
        <v>43049.73</v>
      </c>
    </row>
    <row r="1199" spans="2:19" ht="12.75" customHeight="1">
      <c r="B1199" s="11" t="s">
        <v>1381</v>
      </c>
      <c r="C1199" s="11" t="s">
        <v>751</v>
      </c>
      <c r="D1199" s="12" t="s">
        <v>164</v>
      </c>
      <c r="E1199" s="13">
        <v>1206052.52</v>
      </c>
      <c r="F1199" s="13"/>
      <c r="G1199" s="13">
        <v>42710.62</v>
      </c>
      <c r="H1199" s="13"/>
      <c r="I1199" s="13">
        <v>42710.62</v>
      </c>
      <c r="J1199" s="11" t="s">
        <v>1381</v>
      </c>
      <c r="K1199" s="11" t="s">
        <v>164</v>
      </c>
      <c r="L1199" s="11" t="s">
        <v>751</v>
      </c>
      <c r="O1199" s="14">
        <f t="shared" si="55"/>
        <v>0</v>
      </c>
      <c r="Q1199" s="13">
        <f t="shared" si="56"/>
        <v>42710.62</v>
      </c>
      <c r="S1199" s="13">
        <f t="shared" si="57"/>
        <v>85421.24</v>
      </c>
    </row>
    <row r="1200" spans="2:19" ht="12.75" customHeight="1">
      <c r="B1200" s="11" t="s">
        <v>1382</v>
      </c>
      <c r="C1200" s="11" t="s">
        <v>751</v>
      </c>
      <c r="D1200" s="12" t="s">
        <v>164</v>
      </c>
      <c r="E1200" s="13">
        <v>1060313.51</v>
      </c>
      <c r="F1200" s="13">
        <v>196294.19</v>
      </c>
      <c r="G1200" s="13">
        <v>32058.260000000009</v>
      </c>
      <c r="H1200" s="13"/>
      <c r="I1200" s="13">
        <v>228352.45</v>
      </c>
      <c r="J1200" s="11" t="s">
        <v>1382</v>
      </c>
      <c r="K1200" s="11" t="s">
        <v>164</v>
      </c>
      <c r="L1200" s="11" t="s">
        <v>751</v>
      </c>
      <c r="O1200" s="14">
        <f t="shared" si="55"/>
        <v>0</v>
      </c>
      <c r="Q1200" s="13">
        <f t="shared" si="56"/>
        <v>32058.260000000009</v>
      </c>
      <c r="S1200" s="13">
        <f t="shared" si="57"/>
        <v>260410.71000000002</v>
      </c>
    </row>
    <row r="1201" spans="2:19" ht="12.75" customHeight="1">
      <c r="B1201" s="11" t="s">
        <v>1383</v>
      </c>
      <c r="C1201" s="11" t="s">
        <v>163</v>
      </c>
      <c r="D1201" s="12" t="s">
        <v>164</v>
      </c>
      <c r="E1201" s="13">
        <v>409456.35</v>
      </c>
      <c r="F1201" s="13">
        <v>50130.92</v>
      </c>
      <c r="G1201" s="13">
        <v>12380.029999999999</v>
      </c>
      <c r="H1201" s="13"/>
      <c r="I1201" s="13">
        <v>62510.95</v>
      </c>
      <c r="J1201" s="11" t="s">
        <v>1383</v>
      </c>
      <c r="K1201" s="11" t="s">
        <v>164</v>
      </c>
      <c r="L1201" s="11" t="s">
        <v>163</v>
      </c>
      <c r="O1201" s="14">
        <f t="shared" si="55"/>
        <v>0</v>
      </c>
      <c r="Q1201" s="13">
        <f t="shared" si="56"/>
        <v>12380.029999999999</v>
      </c>
      <c r="S1201" s="13">
        <f t="shared" si="57"/>
        <v>74890.98</v>
      </c>
    </row>
    <row r="1202" spans="2:19" ht="12.75" customHeight="1">
      <c r="B1202" s="11" t="s">
        <v>1384</v>
      </c>
      <c r="C1202" s="11" t="s">
        <v>751</v>
      </c>
      <c r="D1202" s="12" t="s">
        <v>164</v>
      </c>
      <c r="E1202" s="13">
        <v>26917.14</v>
      </c>
      <c r="F1202" s="13">
        <v>2428.67</v>
      </c>
      <c r="G1202" s="13">
        <v>813.77</v>
      </c>
      <c r="H1202" s="13"/>
      <c r="I1202" s="13">
        <v>3242.44</v>
      </c>
      <c r="J1202" s="11" t="s">
        <v>1384</v>
      </c>
      <c r="K1202" s="11" t="s">
        <v>164</v>
      </c>
      <c r="L1202" s="11" t="s">
        <v>751</v>
      </c>
      <c r="O1202" s="14">
        <f t="shared" si="55"/>
        <v>0</v>
      </c>
      <c r="Q1202" s="13">
        <f t="shared" si="56"/>
        <v>813.77</v>
      </c>
      <c r="S1202" s="13">
        <f t="shared" si="57"/>
        <v>4056.21</v>
      </c>
    </row>
    <row r="1203" spans="2:19" ht="12.75" customHeight="1">
      <c r="B1203" s="11" t="s">
        <v>1385</v>
      </c>
      <c r="C1203" s="11" t="s">
        <v>1080</v>
      </c>
      <c r="D1203" s="12" t="s">
        <v>164</v>
      </c>
      <c r="E1203" s="13">
        <v>64312</v>
      </c>
      <c r="F1203" s="13">
        <v>3972.05</v>
      </c>
      <c r="G1203" s="13">
        <v>1943.75</v>
      </c>
      <c r="H1203" s="13"/>
      <c r="I1203" s="13">
        <v>5915.8</v>
      </c>
      <c r="J1203" s="11" t="s">
        <v>1385</v>
      </c>
      <c r="K1203" s="11" t="s">
        <v>164</v>
      </c>
      <c r="L1203" s="11" t="s">
        <v>1080</v>
      </c>
      <c r="O1203" s="14">
        <f t="shared" si="55"/>
        <v>0</v>
      </c>
      <c r="Q1203" s="13">
        <f t="shared" si="56"/>
        <v>1943.75</v>
      </c>
      <c r="S1203" s="13">
        <f t="shared" si="57"/>
        <v>7859.55</v>
      </c>
    </row>
    <row r="1204" spans="2:19" ht="12.75" customHeight="1">
      <c r="B1204" s="11" t="s">
        <v>1386</v>
      </c>
      <c r="C1204" s="11" t="s">
        <v>1073</v>
      </c>
      <c r="D1204" s="12" t="s">
        <v>164</v>
      </c>
      <c r="E1204" s="13">
        <v>291259.90000000002</v>
      </c>
      <c r="F1204" s="13">
        <v>9124.0300000000007</v>
      </c>
      <c r="G1204" s="13">
        <v>8806.6399999999976</v>
      </c>
      <c r="H1204" s="13"/>
      <c r="I1204" s="13">
        <v>17930.669999999998</v>
      </c>
      <c r="J1204" s="11" t="s">
        <v>1386</v>
      </c>
      <c r="K1204" s="11" t="s">
        <v>164</v>
      </c>
      <c r="L1204" s="11" t="s">
        <v>1073</v>
      </c>
      <c r="O1204" s="14">
        <f t="shared" si="55"/>
        <v>0</v>
      </c>
      <c r="Q1204" s="13">
        <f t="shared" si="56"/>
        <v>8806.6399999999976</v>
      </c>
      <c r="S1204" s="13">
        <f t="shared" si="57"/>
        <v>26737.309999999998</v>
      </c>
    </row>
    <row r="1205" spans="2:19" ht="12.75" customHeight="1">
      <c r="B1205" s="11" t="s">
        <v>1387</v>
      </c>
      <c r="C1205" s="11" t="s">
        <v>760</v>
      </c>
      <c r="D1205" s="12" t="s">
        <v>164</v>
      </c>
      <c r="E1205" s="13">
        <v>3829566.17</v>
      </c>
      <c r="F1205" s="13"/>
      <c r="G1205" s="13">
        <v>125686.71</v>
      </c>
      <c r="H1205" s="13"/>
      <c r="I1205" s="13">
        <v>125686.71</v>
      </c>
      <c r="J1205" s="11" t="s">
        <v>1387</v>
      </c>
      <c r="K1205" s="11" t="s">
        <v>164</v>
      </c>
      <c r="L1205" s="11" t="s">
        <v>760</v>
      </c>
      <c r="O1205" s="14">
        <f t="shared" si="55"/>
        <v>0</v>
      </c>
      <c r="Q1205" s="13">
        <f t="shared" si="56"/>
        <v>125686.71</v>
      </c>
      <c r="S1205" s="13">
        <f t="shared" si="57"/>
        <v>251373.42</v>
      </c>
    </row>
    <row r="1206" spans="2:19" ht="12.75" customHeight="1">
      <c r="B1206" s="11" t="s">
        <v>1388</v>
      </c>
      <c r="C1206" s="11" t="s">
        <v>163</v>
      </c>
      <c r="D1206" s="12" t="s">
        <v>164</v>
      </c>
      <c r="E1206" s="13">
        <v>44878.06</v>
      </c>
      <c r="F1206" s="13">
        <v>6678.91</v>
      </c>
      <c r="G1206" s="13">
        <v>1357.1000000000004</v>
      </c>
      <c r="H1206" s="13"/>
      <c r="I1206" s="13">
        <v>8036.01</v>
      </c>
      <c r="J1206" s="11" t="s">
        <v>1388</v>
      </c>
      <c r="K1206" s="11" t="s">
        <v>164</v>
      </c>
      <c r="L1206" s="11" t="s">
        <v>163</v>
      </c>
      <c r="O1206" s="14">
        <f t="shared" si="55"/>
        <v>0</v>
      </c>
      <c r="Q1206" s="13">
        <f t="shared" si="56"/>
        <v>1357.1000000000004</v>
      </c>
      <c r="S1206" s="13">
        <f t="shared" si="57"/>
        <v>9393.11</v>
      </c>
    </row>
    <row r="1207" spans="2:19" ht="12.75" customHeight="1">
      <c r="B1207" s="11" t="s">
        <v>1389</v>
      </c>
      <c r="C1207" s="11" t="s">
        <v>1080</v>
      </c>
      <c r="D1207" s="12" t="s">
        <v>164</v>
      </c>
      <c r="E1207" s="13">
        <v>237330.1</v>
      </c>
      <c r="F1207" s="13">
        <v>13945.07</v>
      </c>
      <c r="G1207" s="13">
        <v>7176.6500000000015</v>
      </c>
      <c r="H1207" s="13"/>
      <c r="I1207" s="13">
        <v>21121.72</v>
      </c>
      <c r="J1207" s="11" t="s">
        <v>1389</v>
      </c>
      <c r="K1207" s="11" t="s">
        <v>164</v>
      </c>
      <c r="L1207" s="11" t="s">
        <v>1080</v>
      </c>
      <c r="O1207" s="14">
        <f t="shared" si="55"/>
        <v>0</v>
      </c>
      <c r="Q1207" s="13">
        <f t="shared" si="56"/>
        <v>7176.6500000000015</v>
      </c>
      <c r="S1207" s="13">
        <f t="shared" si="57"/>
        <v>28298.370000000003</v>
      </c>
    </row>
    <row r="1208" spans="2:19" ht="12.75" customHeight="1">
      <c r="B1208" s="11" t="s">
        <v>1390</v>
      </c>
      <c r="C1208" s="11" t="s">
        <v>1073</v>
      </c>
      <c r="D1208" s="12" t="s">
        <v>164</v>
      </c>
      <c r="E1208" s="13">
        <v>196916.34</v>
      </c>
      <c r="F1208" s="13">
        <v>5600.95</v>
      </c>
      <c r="G1208" s="13">
        <v>5949.420000000001</v>
      </c>
      <c r="H1208" s="13"/>
      <c r="I1208" s="13">
        <v>11550.37</v>
      </c>
      <c r="J1208" s="11" t="s">
        <v>1390</v>
      </c>
      <c r="K1208" s="11" t="s">
        <v>164</v>
      </c>
      <c r="L1208" s="11" t="s">
        <v>1073</v>
      </c>
      <c r="O1208" s="14">
        <f t="shared" si="55"/>
        <v>0</v>
      </c>
      <c r="Q1208" s="13">
        <f t="shared" si="56"/>
        <v>5949.420000000001</v>
      </c>
      <c r="S1208" s="13">
        <f t="shared" si="57"/>
        <v>17499.79</v>
      </c>
    </row>
    <row r="1209" spans="2:19" ht="12.75" customHeight="1">
      <c r="B1209" s="11" t="s">
        <v>1391</v>
      </c>
      <c r="C1209" s="11" t="s">
        <v>1073</v>
      </c>
      <c r="D1209" s="12" t="s">
        <v>164</v>
      </c>
      <c r="E1209" s="13">
        <v>306015.74</v>
      </c>
      <c r="F1209" s="13"/>
      <c r="G1209" s="13">
        <v>10043.43</v>
      </c>
      <c r="H1209" s="13"/>
      <c r="I1209" s="13">
        <v>10043.43</v>
      </c>
      <c r="J1209" s="11" t="s">
        <v>1391</v>
      </c>
      <c r="K1209" s="11" t="s">
        <v>164</v>
      </c>
      <c r="L1209" s="11" t="s">
        <v>1073</v>
      </c>
      <c r="O1209" s="14">
        <f t="shared" si="55"/>
        <v>0</v>
      </c>
      <c r="Q1209" s="13">
        <f t="shared" si="56"/>
        <v>10043.43</v>
      </c>
      <c r="S1209" s="13">
        <f t="shared" si="57"/>
        <v>20086.86</v>
      </c>
    </row>
    <row r="1210" spans="2:19" ht="12.75" customHeight="1">
      <c r="B1210" s="11" t="s">
        <v>1392</v>
      </c>
      <c r="C1210" s="11" t="s">
        <v>163</v>
      </c>
      <c r="D1210" s="12" t="s">
        <v>164</v>
      </c>
      <c r="E1210" s="13">
        <v>169933.84</v>
      </c>
      <c r="F1210" s="13">
        <v>19987.8</v>
      </c>
      <c r="G1210" s="13">
        <v>5138.5400000000009</v>
      </c>
      <c r="H1210" s="13"/>
      <c r="I1210" s="13">
        <v>25126.34</v>
      </c>
      <c r="J1210" s="11" t="s">
        <v>1392</v>
      </c>
      <c r="K1210" s="11" t="s">
        <v>164</v>
      </c>
      <c r="L1210" s="11" t="s">
        <v>163</v>
      </c>
      <c r="O1210" s="14">
        <f t="shared" si="55"/>
        <v>0</v>
      </c>
      <c r="Q1210" s="13">
        <f t="shared" si="56"/>
        <v>5138.5400000000009</v>
      </c>
      <c r="S1210" s="13">
        <f t="shared" si="57"/>
        <v>30264.880000000001</v>
      </c>
    </row>
    <row r="1211" spans="2:19" ht="12.75" customHeight="1">
      <c r="B1211" s="11" t="s">
        <v>1393</v>
      </c>
      <c r="C1211" s="11" t="s">
        <v>163</v>
      </c>
      <c r="D1211" s="12" t="s">
        <v>164</v>
      </c>
      <c r="E1211" s="13">
        <v>632540.48</v>
      </c>
      <c r="F1211" s="13">
        <v>56080.160000000003</v>
      </c>
      <c r="G1211" s="13">
        <v>19134.979999999996</v>
      </c>
      <c r="H1211" s="13"/>
      <c r="I1211" s="13">
        <v>75215.14</v>
      </c>
      <c r="J1211" s="11" t="s">
        <v>1393</v>
      </c>
      <c r="K1211" s="11" t="s">
        <v>164</v>
      </c>
      <c r="L1211" s="11" t="s">
        <v>163</v>
      </c>
      <c r="O1211" s="14">
        <f t="shared" si="55"/>
        <v>0</v>
      </c>
      <c r="Q1211" s="13">
        <f t="shared" si="56"/>
        <v>19134.979999999996</v>
      </c>
      <c r="S1211" s="13">
        <f t="shared" si="57"/>
        <v>94350.12</v>
      </c>
    </row>
    <row r="1212" spans="2:19" ht="12.75" customHeight="1">
      <c r="B1212" s="11" t="s">
        <v>1394</v>
      </c>
      <c r="C1212" s="11" t="s">
        <v>760</v>
      </c>
      <c r="D1212" s="12" t="s">
        <v>164</v>
      </c>
      <c r="E1212" s="13">
        <v>603554.73</v>
      </c>
      <c r="F1212" s="13">
        <v>34475.96</v>
      </c>
      <c r="G1212" s="13">
        <v>18249.629999999997</v>
      </c>
      <c r="H1212" s="13"/>
      <c r="I1212" s="13">
        <v>52725.59</v>
      </c>
      <c r="J1212" s="11" t="s">
        <v>1394</v>
      </c>
      <c r="K1212" s="11" t="s">
        <v>164</v>
      </c>
      <c r="L1212" s="11" t="s">
        <v>760</v>
      </c>
      <c r="O1212" s="14">
        <f t="shared" si="55"/>
        <v>0</v>
      </c>
      <c r="Q1212" s="13">
        <f t="shared" si="56"/>
        <v>18249.629999999997</v>
      </c>
      <c r="S1212" s="13">
        <f t="shared" si="57"/>
        <v>70975.22</v>
      </c>
    </row>
    <row r="1213" spans="2:19" ht="12.75" customHeight="1">
      <c r="B1213" s="11" t="s">
        <v>1395</v>
      </c>
      <c r="C1213" s="11" t="s">
        <v>1073</v>
      </c>
      <c r="D1213" s="12" t="s">
        <v>164</v>
      </c>
      <c r="E1213" s="13">
        <v>568303.02</v>
      </c>
      <c r="F1213" s="13">
        <v>13942.7</v>
      </c>
      <c r="G1213" s="13">
        <v>17174.689999999999</v>
      </c>
      <c r="H1213" s="13"/>
      <c r="I1213" s="13">
        <v>31117.39</v>
      </c>
      <c r="J1213" s="11" t="s">
        <v>1395</v>
      </c>
      <c r="K1213" s="11" t="s">
        <v>164</v>
      </c>
      <c r="L1213" s="11" t="s">
        <v>1073</v>
      </c>
      <c r="O1213" s="14">
        <f t="shared" si="55"/>
        <v>0</v>
      </c>
      <c r="Q1213" s="13">
        <f t="shared" si="56"/>
        <v>17174.689999999999</v>
      </c>
      <c r="S1213" s="13">
        <f t="shared" si="57"/>
        <v>48292.08</v>
      </c>
    </row>
    <row r="1214" spans="2:19" ht="12.75" customHeight="1">
      <c r="B1214" s="11" t="s">
        <v>1396</v>
      </c>
      <c r="C1214" s="11" t="s">
        <v>163</v>
      </c>
      <c r="D1214" s="12" t="s">
        <v>164</v>
      </c>
      <c r="E1214" s="13">
        <v>36440.53</v>
      </c>
      <c r="F1214" s="13">
        <v>5238.8900000000003</v>
      </c>
      <c r="G1214" s="13">
        <v>1101.8399999999992</v>
      </c>
      <c r="H1214" s="13"/>
      <c r="I1214" s="13">
        <v>6340.73</v>
      </c>
      <c r="J1214" s="11" t="s">
        <v>1396</v>
      </c>
      <c r="K1214" s="11" t="s">
        <v>164</v>
      </c>
      <c r="L1214" s="11" t="s">
        <v>163</v>
      </c>
      <c r="O1214" s="14">
        <f t="shared" ref="O1214:O1259" si="58">SUM(B1214-J1214)</f>
        <v>0</v>
      </c>
      <c r="Q1214" s="13">
        <f t="shared" si="56"/>
        <v>1101.8399999999992</v>
      </c>
      <c r="S1214" s="13">
        <f t="shared" si="57"/>
        <v>7442.5699999999988</v>
      </c>
    </row>
    <row r="1215" spans="2:19" ht="12.75" customHeight="1">
      <c r="B1215" s="11" t="s">
        <v>1397</v>
      </c>
      <c r="C1215" s="11" t="s">
        <v>1073</v>
      </c>
      <c r="D1215" s="12" t="s">
        <v>164</v>
      </c>
      <c r="E1215" s="13">
        <v>596391.93000000005</v>
      </c>
      <c r="F1215" s="13"/>
      <c r="G1215" s="13">
        <v>33086.46</v>
      </c>
      <c r="H1215" s="13"/>
      <c r="I1215" s="13">
        <v>33086.46</v>
      </c>
      <c r="J1215" s="11" t="s">
        <v>1397</v>
      </c>
      <c r="K1215" s="11" t="s">
        <v>164</v>
      </c>
      <c r="L1215" s="11" t="s">
        <v>1073</v>
      </c>
      <c r="O1215" s="14">
        <f t="shared" si="58"/>
        <v>0</v>
      </c>
      <c r="Q1215" s="13">
        <f t="shared" si="56"/>
        <v>33086.46</v>
      </c>
      <c r="S1215" s="13">
        <f t="shared" si="57"/>
        <v>66172.92</v>
      </c>
    </row>
    <row r="1216" spans="2:19" ht="12.75" customHeight="1">
      <c r="B1216" s="11" t="s">
        <v>1398</v>
      </c>
      <c r="C1216" s="11" t="s">
        <v>163</v>
      </c>
      <c r="D1216" s="12" t="s">
        <v>164</v>
      </c>
      <c r="E1216" s="13">
        <v>54705.04</v>
      </c>
      <c r="F1216" s="13">
        <v>6454.33</v>
      </c>
      <c r="G1216" s="13">
        <v>1653.4800000000005</v>
      </c>
      <c r="H1216" s="13"/>
      <c r="I1216" s="13">
        <v>8107.81</v>
      </c>
      <c r="J1216" s="11" t="s">
        <v>1398</v>
      </c>
      <c r="K1216" s="11" t="s">
        <v>164</v>
      </c>
      <c r="L1216" s="11" t="s">
        <v>163</v>
      </c>
      <c r="O1216" s="14">
        <v>0</v>
      </c>
      <c r="Q1216" s="13">
        <f t="shared" si="56"/>
        <v>1653.4800000000005</v>
      </c>
      <c r="S1216" s="13">
        <f t="shared" si="57"/>
        <v>9761.2900000000009</v>
      </c>
    </row>
    <row r="1217" spans="2:19" ht="12.75" customHeight="1">
      <c r="B1217" s="11" t="s">
        <v>1399</v>
      </c>
      <c r="C1217" s="11" t="s">
        <v>163</v>
      </c>
      <c r="D1217" s="12" t="s">
        <v>164</v>
      </c>
      <c r="E1217" s="13">
        <v>389227.7</v>
      </c>
      <c r="F1217" s="13">
        <v>56211.24</v>
      </c>
      <c r="G1217" s="13">
        <v>11766.920000000006</v>
      </c>
      <c r="H1217" s="13"/>
      <c r="I1217" s="13">
        <v>67978.16</v>
      </c>
      <c r="J1217" s="11" t="s">
        <v>1399</v>
      </c>
      <c r="K1217" s="11" t="s">
        <v>164</v>
      </c>
      <c r="L1217" s="11" t="s">
        <v>163</v>
      </c>
      <c r="O1217" s="14">
        <f t="shared" si="58"/>
        <v>0</v>
      </c>
      <c r="Q1217" s="13">
        <f t="shared" si="56"/>
        <v>11766.920000000006</v>
      </c>
      <c r="S1217" s="13">
        <f t="shared" si="57"/>
        <v>79745.080000000016</v>
      </c>
    </row>
    <row r="1218" spans="2:19" ht="12.75" customHeight="1">
      <c r="B1218" s="11" t="s">
        <v>1400</v>
      </c>
      <c r="C1218" s="11" t="s">
        <v>163</v>
      </c>
      <c r="D1218" s="12" t="s">
        <v>164</v>
      </c>
      <c r="E1218" s="13">
        <v>230623.16</v>
      </c>
      <c r="F1218" s="13">
        <v>18726.64</v>
      </c>
      <c r="G1218" s="13">
        <v>6967.9000000000015</v>
      </c>
      <c r="H1218" s="13"/>
      <c r="I1218" s="13">
        <v>25694.54</v>
      </c>
      <c r="J1218" s="11" t="s">
        <v>1400</v>
      </c>
      <c r="K1218" s="11" t="s">
        <v>164</v>
      </c>
      <c r="L1218" s="11" t="s">
        <v>163</v>
      </c>
      <c r="O1218" s="14">
        <f t="shared" si="58"/>
        <v>0</v>
      </c>
      <c r="Q1218" s="13">
        <f t="shared" si="56"/>
        <v>6967.9000000000015</v>
      </c>
      <c r="S1218" s="13">
        <f t="shared" si="57"/>
        <v>32662.440000000002</v>
      </c>
    </row>
    <row r="1219" spans="2:19" ht="12.75" customHeight="1">
      <c r="B1219" s="11" t="s">
        <v>1401</v>
      </c>
      <c r="C1219" s="11" t="s">
        <v>760</v>
      </c>
      <c r="D1219" s="12" t="s">
        <v>164</v>
      </c>
      <c r="E1219" s="13">
        <v>309364.57</v>
      </c>
      <c r="F1219" s="13"/>
      <c r="G1219" s="13">
        <v>7026.11</v>
      </c>
      <c r="H1219" s="13"/>
      <c r="I1219" s="13">
        <v>7026.11</v>
      </c>
      <c r="J1219" s="11" t="s">
        <v>1401</v>
      </c>
      <c r="K1219" s="11" t="s">
        <v>164</v>
      </c>
      <c r="L1219" s="11" t="s">
        <v>760</v>
      </c>
      <c r="O1219" s="14">
        <f t="shared" si="58"/>
        <v>0</v>
      </c>
      <c r="Q1219" s="13">
        <f t="shared" ref="Q1219:Q1258" si="59">G1219</f>
        <v>7026.11</v>
      </c>
      <c r="S1219" s="13">
        <f t="shared" ref="S1219:S1258" si="60">I1219+Q1219</f>
        <v>14052.22</v>
      </c>
    </row>
    <row r="1220" spans="2:19" ht="12.75" customHeight="1">
      <c r="B1220" s="11" t="s">
        <v>1402</v>
      </c>
      <c r="C1220" s="11" t="s">
        <v>751</v>
      </c>
      <c r="D1220" s="12" t="s">
        <v>164</v>
      </c>
      <c r="E1220" s="13">
        <v>404282.74</v>
      </c>
      <c r="F1220" s="13">
        <v>44193.77</v>
      </c>
      <c r="G1220" s="13">
        <v>12221.490000000005</v>
      </c>
      <c r="H1220" s="13"/>
      <c r="I1220" s="13">
        <v>56415.26</v>
      </c>
      <c r="J1220" s="11" t="s">
        <v>1402</v>
      </c>
      <c r="K1220" s="11" t="s">
        <v>164</v>
      </c>
      <c r="L1220" s="11" t="s">
        <v>751</v>
      </c>
      <c r="O1220" s="14">
        <f t="shared" si="58"/>
        <v>0</v>
      </c>
      <c r="Q1220" s="13">
        <f t="shared" si="59"/>
        <v>12221.490000000005</v>
      </c>
      <c r="S1220" s="13">
        <f t="shared" si="60"/>
        <v>68636.75</v>
      </c>
    </row>
    <row r="1221" spans="2:19" ht="12.75" customHeight="1">
      <c r="B1221" s="11" t="s">
        <v>1403</v>
      </c>
      <c r="C1221" s="11" t="s">
        <v>163</v>
      </c>
      <c r="D1221" s="12" t="s">
        <v>164</v>
      </c>
      <c r="E1221" s="13">
        <v>407446.36</v>
      </c>
      <c r="F1221" s="13">
        <v>32887.11</v>
      </c>
      <c r="G1221" s="13">
        <v>12316.86</v>
      </c>
      <c r="H1221" s="13"/>
      <c r="I1221" s="13">
        <v>45203.97</v>
      </c>
      <c r="J1221" s="11" t="s">
        <v>1403</v>
      </c>
      <c r="K1221" s="11" t="s">
        <v>164</v>
      </c>
      <c r="L1221" s="11" t="s">
        <v>163</v>
      </c>
      <c r="O1221" s="14">
        <f t="shared" si="58"/>
        <v>0</v>
      </c>
      <c r="Q1221" s="13">
        <f t="shared" si="59"/>
        <v>12316.86</v>
      </c>
      <c r="S1221" s="13">
        <f t="shared" si="60"/>
        <v>57520.83</v>
      </c>
    </row>
    <row r="1222" spans="2:19" ht="12.75" customHeight="1">
      <c r="B1222" s="11" t="s">
        <v>1404</v>
      </c>
      <c r="C1222" s="11" t="s">
        <v>751</v>
      </c>
      <c r="D1222" s="12" t="s">
        <v>164</v>
      </c>
      <c r="E1222" s="13">
        <v>670845.32999999996</v>
      </c>
      <c r="F1222" s="13">
        <v>32452.22</v>
      </c>
      <c r="G1222" s="13">
        <v>20274.14</v>
      </c>
      <c r="H1222" s="13"/>
      <c r="I1222" s="13">
        <v>52726.36</v>
      </c>
      <c r="J1222" s="11" t="s">
        <v>1404</v>
      </c>
      <c r="K1222" s="11" t="s">
        <v>164</v>
      </c>
      <c r="L1222" s="11" t="s">
        <v>751</v>
      </c>
      <c r="O1222" s="14">
        <f t="shared" si="58"/>
        <v>0</v>
      </c>
      <c r="Q1222" s="13">
        <f t="shared" si="59"/>
        <v>20274.14</v>
      </c>
      <c r="S1222" s="13">
        <f t="shared" si="60"/>
        <v>73000.5</v>
      </c>
    </row>
    <row r="1223" spans="2:19" ht="12.75" customHeight="1">
      <c r="B1223" s="11" t="s">
        <v>1405</v>
      </c>
      <c r="C1223" s="11" t="s">
        <v>760</v>
      </c>
      <c r="D1223" s="12" t="s">
        <v>164</v>
      </c>
      <c r="E1223" s="13">
        <v>178219.64</v>
      </c>
      <c r="F1223" s="13">
        <v>3144.11</v>
      </c>
      <c r="G1223" s="13">
        <v>5384.869999999999</v>
      </c>
      <c r="H1223" s="13"/>
      <c r="I1223" s="13">
        <v>8528.98</v>
      </c>
      <c r="J1223" s="11" t="s">
        <v>1405</v>
      </c>
      <c r="K1223" s="11" t="s">
        <v>164</v>
      </c>
      <c r="L1223" s="11" t="s">
        <v>760</v>
      </c>
      <c r="O1223" s="14">
        <f t="shared" si="58"/>
        <v>0</v>
      </c>
      <c r="Q1223" s="13">
        <f t="shared" si="59"/>
        <v>5384.869999999999</v>
      </c>
      <c r="S1223" s="13">
        <f t="shared" si="60"/>
        <v>13913.849999999999</v>
      </c>
    </row>
    <row r="1224" spans="2:19" ht="12.75" customHeight="1">
      <c r="B1224" s="11" t="s">
        <v>1406</v>
      </c>
      <c r="C1224" s="11" t="s">
        <v>163</v>
      </c>
      <c r="D1224" s="12" t="s">
        <v>164</v>
      </c>
      <c r="E1224" s="13">
        <v>126722.7</v>
      </c>
      <c r="F1224" s="13">
        <v>17419.080000000002</v>
      </c>
      <c r="G1224" s="13">
        <v>3833.5999999999985</v>
      </c>
      <c r="H1224" s="13"/>
      <c r="I1224" s="13">
        <v>21252.68</v>
      </c>
      <c r="J1224" s="11" t="s">
        <v>1406</v>
      </c>
      <c r="K1224" s="11" t="s">
        <v>164</v>
      </c>
      <c r="L1224" s="11" t="s">
        <v>163</v>
      </c>
      <c r="O1224" s="14">
        <f t="shared" si="58"/>
        <v>0</v>
      </c>
      <c r="Q1224" s="13">
        <f t="shared" si="59"/>
        <v>3833.5999999999985</v>
      </c>
      <c r="S1224" s="13">
        <f t="shared" si="60"/>
        <v>25086.28</v>
      </c>
    </row>
    <row r="1225" spans="2:19" ht="12.75" customHeight="1">
      <c r="B1225" s="11" t="s">
        <v>1407</v>
      </c>
      <c r="C1225" s="11" t="s">
        <v>163</v>
      </c>
      <c r="D1225" s="12" t="s">
        <v>164</v>
      </c>
      <c r="E1225" s="13">
        <v>99128.15</v>
      </c>
      <c r="F1225" s="13">
        <v>7656.08</v>
      </c>
      <c r="G1225" s="13">
        <v>2996.3500000000004</v>
      </c>
      <c r="H1225" s="13"/>
      <c r="I1225" s="13">
        <v>10652.43</v>
      </c>
      <c r="J1225" s="11" t="s">
        <v>1407</v>
      </c>
      <c r="K1225" s="11" t="s">
        <v>164</v>
      </c>
      <c r="L1225" s="11" t="s">
        <v>163</v>
      </c>
      <c r="O1225" s="14">
        <f t="shared" si="58"/>
        <v>0</v>
      </c>
      <c r="Q1225" s="13">
        <f t="shared" si="59"/>
        <v>2996.3500000000004</v>
      </c>
      <c r="S1225" s="13">
        <f t="shared" si="60"/>
        <v>13648.78</v>
      </c>
    </row>
    <row r="1226" spans="2:19" ht="12.75" customHeight="1">
      <c r="B1226" s="11" t="s">
        <v>1408</v>
      </c>
      <c r="C1226" s="11" t="s">
        <v>760</v>
      </c>
      <c r="D1226" s="12" t="s">
        <v>164</v>
      </c>
      <c r="E1226" s="13">
        <v>735375.13</v>
      </c>
      <c r="F1226" s="13">
        <v>32355.67</v>
      </c>
      <c r="G1226" s="13">
        <v>22230.980000000003</v>
      </c>
      <c r="H1226" s="13"/>
      <c r="I1226" s="13">
        <v>54586.65</v>
      </c>
      <c r="J1226" s="11" t="s">
        <v>1408</v>
      </c>
      <c r="K1226" s="11" t="s">
        <v>164</v>
      </c>
      <c r="L1226" s="11" t="s">
        <v>760</v>
      </c>
      <c r="O1226" s="14">
        <f t="shared" si="58"/>
        <v>0</v>
      </c>
      <c r="Q1226" s="13">
        <f t="shared" si="59"/>
        <v>22230.980000000003</v>
      </c>
      <c r="S1226" s="13">
        <f t="shared" si="60"/>
        <v>76817.63</v>
      </c>
    </row>
    <row r="1227" spans="2:19" ht="12.75" customHeight="1">
      <c r="B1227" s="11" t="s">
        <v>1409</v>
      </c>
      <c r="C1227" s="11" t="s">
        <v>760</v>
      </c>
      <c r="D1227" s="12" t="s">
        <v>164</v>
      </c>
      <c r="E1227" s="13">
        <v>359670.04</v>
      </c>
      <c r="F1227" s="13">
        <v>5427.42</v>
      </c>
      <c r="G1227" s="13">
        <v>10878.43</v>
      </c>
      <c r="H1227" s="13"/>
      <c r="I1227" s="13">
        <v>16305.85</v>
      </c>
      <c r="J1227" s="11" t="s">
        <v>1409</v>
      </c>
      <c r="K1227" s="11" t="s">
        <v>164</v>
      </c>
      <c r="L1227" s="11" t="s">
        <v>760</v>
      </c>
      <c r="O1227" s="14">
        <f t="shared" si="58"/>
        <v>0</v>
      </c>
      <c r="Q1227" s="13">
        <f t="shared" si="59"/>
        <v>10878.43</v>
      </c>
      <c r="S1227" s="13">
        <f t="shared" si="60"/>
        <v>27184.28</v>
      </c>
    </row>
    <row r="1228" spans="2:19" ht="12.75" customHeight="1">
      <c r="B1228" s="11" t="s">
        <v>1410</v>
      </c>
      <c r="C1228" s="11" t="s">
        <v>760</v>
      </c>
      <c r="D1228" s="12" t="s">
        <v>164</v>
      </c>
      <c r="E1228" s="13">
        <v>763221.18</v>
      </c>
      <c r="F1228" s="13"/>
      <c r="G1228" s="13">
        <v>15375.78</v>
      </c>
      <c r="H1228" s="13"/>
      <c r="I1228" s="13">
        <v>15375.78</v>
      </c>
      <c r="J1228" s="11" t="s">
        <v>1410</v>
      </c>
      <c r="K1228" s="11" t="s">
        <v>164</v>
      </c>
      <c r="L1228" s="11" t="s">
        <v>760</v>
      </c>
      <c r="O1228" s="14">
        <f t="shared" si="58"/>
        <v>0</v>
      </c>
      <c r="Q1228" s="13">
        <f t="shared" si="59"/>
        <v>15375.78</v>
      </c>
      <c r="S1228" s="13">
        <f t="shared" si="60"/>
        <v>30751.56</v>
      </c>
    </row>
    <row r="1229" spans="2:19" ht="12.75" customHeight="1">
      <c r="B1229" s="11" t="s">
        <v>1411</v>
      </c>
      <c r="C1229" s="11" t="s">
        <v>163</v>
      </c>
      <c r="D1229" s="12" t="s">
        <v>164</v>
      </c>
      <c r="E1229" s="13">
        <v>117455.28</v>
      </c>
      <c r="F1229" s="13">
        <v>7999.6</v>
      </c>
      <c r="G1229" s="13">
        <v>3551.4599999999991</v>
      </c>
      <c r="H1229" s="13"/>
      <c r="I1229" s="13">
        <v>11551.06</v>
      </c>
      <c r="J1229" s="11" t="s">
        <v>1411</v>
      </c>
      <c r="K1229" s="11" t="s">
        <v>164</v>
      </c>
      <c r="L1229" s="11" t="s">
        <v>163</v>
      </c>
      <c r="O1229" s="14">
        <f t="shared" si="58"/>
        <v>0</v>
      </c>
      <c r="Q1229" s="13">
        <f t="shared" si="59"/>
        <v>3551.4599999999991</v>
      </c>
      <c r="S1229" s="13">
        <f t="shared" si="60"/>
        <v>15102.519999999999</v>
      </c>
    </row>
    <row r="1230" spans="2:19" ht="12.75" customHeight="1">
      <c r="B1230" s="11" t="s">
        <v>1412</v>
      </c>
      <c r="C1230" s="11" t="s">
        <v>1413</v>
      </c>
      <c r="D1230" s="12" t="s">
        <v>1414</v>
      </c>
      <c r="E1230" s="13">
        <v>10802</v>
      </c>
      <c r="F1230" s="13">
        <v>1670.42</v>
      </c>
      <c r="G1230" s="13">
        <v>215.3599999999999</v>
      </c>
      <c r="H1230" s="13"/>
      <c r="I1230" s="13">
        <v>1885.78</v>
      </c>
      <c r="J1230" s="11" t="s">
        <v>1412</v>
      </c>
      <c r="K1230" s="11" t="s">
        <v>1414</v>
      </c>
      <c r="L1230" s="11" t="s">
        <v>1413</v>
      </c>
      <c r="O1230" s="14">
        <f t="shared" si="58"/>
        <v>0</v>
      </c>
      <c r="Q1230" s="13">
        <f t="shared" si="59"/>
        <v>215.3599999999999</v>
      </c>
      <c r="S1230" s="13">
        <f t="shared" si="60"/>
        <v>2101.14</v>
      </c>
    </row>
    <row r="1231" spans="2:19" ht="12.75" customHeight="1">
      <c r="B1231" s="11" t="s">
        <v>1415</v>
      </c>
      <c r="C1231" s="11" t="s">
        <v>1413</v>
      </c>
      <c r="D1231" s="12" t="s">
        <v>1414</v>
      </c>
      <c r="E1231" s="13">
        <v>7983.04</v>
      </c>
      <c r="F1231" s="13">
        <v>1154.8</v>
      </c>
      <c r="G1231" s="13">
        <v>159.01</v>
      </c>
      <c r="H1231" s="13"/>
      <c r="I1231" s="13">
        <v>1313.81</v>
      </c>
      <c r="J1231" s="11" t="s">
        <v>1415</v>
      </c>
      <c r="K1231" s="11" t="s">
        <v>1414</v>
      </c>
      <c r="L1231" s="11" t="s">
        <v>1413</v>
      </c>
      <c r="O1231" s="14">
        <f t="shared" si="58"/>
        <v>0</v>
      </c>
      <c r="Q1231" s="13">
        <f t="shared" si="59"/>
        <v>159.01</v>
      </c>
      <c r="S1231" s="13">
        <f t="shared" si="60"/>
        <v>1472.82</v>
      </c>
    </row>
    <row r="1232" spans="2:19" ht="12.75" customHeight="1">
      <c r="B1232" s="11" t="s">
        <v>1416</v>
      </c>
      <c r="C1232" s="11" t="s">
        <v>1417</v>
      </c>
      <c r="D1232" s="12" t="s">
        <v>1418</v>
      </c>
      <c r="E1232" s="13">
        <v>76768.94</v>
      </c>
      <c r="F1232" s="13">
        <v>11873.67</v>
      </c>
      <c r="G1232" s="13">
        <v>1530.8799999999992</v>
      </c>
      <c r="H1232" s="13"/>
      <c r="I1232" s="13">
        <v>13404.55</v>
      </c>
      <c r="J1232" s="11" t="s">
        <v>1416</v>
      </c>
      <c r="K1232" s="11" t="s">
        <v>1418</v>
      </c>
      <c r="L1232" s="11" t="s">
        <v>1417</v>
      </c>
      <c r="O1232" s="14">
        <f t="shared" si="58"/>
        <v>0</v>
      </c>
      <c r="Q1232" s="13">
        <f t="shared" si="59"/>
        <v>1530.8799999999992</v>
      </c>
      <c r="S1232" s="13">
        <f t="shared" si="60"/>
        <v>14935.429999999998</v>
      </c>
    </row>
    <row r="1233" spans="2:19" ht="12.75" customHeight="1">
      <c r="B1233" s="11" t="s">
        <v>1419</v>
      </c>
      <c r="C1233" s="11" t="s">
        <v>1417</v>
      </c>
      <c r="D1233" s="12" t="s">
        <v>1418</v>
      </c>
      <c r="E1233" s="13">
        <v>74644.7</v>
      </c>
      <c r="F1233" s="13">
        <v>12293.3</v>
      </c>
      <c r="G1233" s="13">
        <v>1489.1900000000005</v>
      </c>
      <c r="H1233" s="13"/>
      <c r="I1233" s="13">
        <v>13782.49</v>
      </c>
      <c r="J1233" s="11" t="s">
        <v>1419</v>
      </c>
      <c r="K1233" s="11" t="s">
        <v>1418</v>
      </c>
      <c r="L1233" s="11" t="s">
        <v>1417</v>
      </c>
      <c r="O1233" s="14">
        <f t="shared" si="58"/>
        <v>0</v>
      </c>
      <c r="Q1233" s="13">
        <f t="shared" si="59"/>
        <v>1489.1900000000005</v>
      </c>
      <c r="S1233" s="13">
        <f t="shared" si="60"/>
        <v>15271.68</v>
      </c>
    </row>
    <row r="1234" spans="2:19" ht="12.75" customHeight="1">
      <c r="B1234" s="11" t="s">
        <v>1420</v>
      </c>
      <c r="C1234" s="11" t="s">
        <v>1421</v>
      </c>
      <c r="D1234" s="12" t="s">
        <v>1422</v>
      </c>
      <c r="E1234" s="13">
        <v>167974.59</v>
      </c>
      <c r="F1234" s="13">
        <v>25980.62</v>
      </c>
      <c r="G1234" s="13">
        <v>3349.7299999999996</v>
      </c>
      <c r="H1234" s="13"/>
      <c r="I1234" s="13">
        <v>29330.35</v>
      </c>
      <c r="J1234" s="11" t="s">
        <v>1420</v>
      </c>
      <c r="K1234" s="11" t="s">
        <v>1422</v>
      </c>
      <c r="L1234" s="11" t="s">
        <v>1421</v>
      </c>
      <c r="O1234" s="14">
        <f t="shared" si="58"/>
        <v>0</v>
      </c>
      <c r="Q1234" s="13">
        <f t="shared" si="59"/>
        <v>3349.7299999999996</v>
      </c>
      <c r="S1234" s="13">
        <f t="shared" si="60"/>
        <v>32680.079999999998</v>
      </c>
    </row>
    <row r="1235" spans="2:19" ht="12.75" customHeight="1">
      <c r="B1235" s="11" t="s">
        <v>1423</v>
      </c>
      <c r="C1235" s="11" t="s">
        <v>1421</v>
      </c>
      <c r="D1235" s="12" t="s">
        <v>1422</v>
      </c>
      <c r="E1235" s="13">
        <v>105457.23</v>
      </c>
      <c r="F1235" s="13">
        <v>15259.57</v>
      </c>
      <c r="G1235" s="13">
        <v>2101.3199999999997</v>
      </c>
      <c r="H1235" s="13"/>
      <c r="I1235" s="13">
        <v>17360.89</v>
      </c>
      <c r="J1235" s="11" t="s">
        <v>1423</v>
      </c>
      <c r="K1235" s="11" t="s">
        <v>1422</v>
      </c>
      <c r="L1235" s="11" t="s">
        <v>1421</v>
      </c>
      <c r="O1235" s="14">
        <f t="shared" si="58"/>
        <v>0</v>
      </c>
      <c r="Q1235" s="13">
        <f t="shared" si="59"/>
        <v>2101.3199999999997</v>
      </c>
      <c r="S1235" s="13">
        <f t="shared" si="60"/>
        <v>19462.21</v>
      </c>
    </row>
    <row r="1236" spans="2:19" ht="12.75" customHeight="1">
      <c r="B1236" s="11" t="s">
        <v>1424</v>
      </c>
      <c r="C1236" s="11" t="s">
        <v>1425</v>
      </c>
      <c r="D1236" s="12" t="s">
        <v>1426</v>
      </c>
      <c r="E1236" s="13">
        <v>13784.06</v>
      </c>
      <c r="F1236" s="13">
        <v>2131.59</v>
      </c>
      <c r="G1236" s="13">
        <v>274.83999999999969</v>
      </c>
      <c r="H1236" s="13"/>
      <c r="I1236" s="13">
        <v>2406.4299999999998</v>
      </c>
      <c r="J1236" s="11" t="s">
        <v>1424</v>
      </c>
      <c r="K1236" s="11" t="s">
        <v>1426</v>
      </c>
      <c r="L1236" s="11" t="s">
        <v>1425</v>
      </c>
      <c r="O1236" s="14">
        <f t="shared" si="58"/>
        <v>0</v>
      </c>
      <c r="Q1236" s="13">
        <f t="shared" si="59"/>
        <v>274.83999999999969</v>
      </c>
      <c r="S1236" s="13">
        <f t="shared" si="60"/>
        <v>2681.2699999999995</v>
      </c>
    </row>
    <row r="1237" spans="2:19" ht="12.75" customHeight="1">
      <c r="B1237" s="11" t="s">
        <v>1427</v>
      </c>
      <c r="C1237" s="11" t="s">
        <v>1425</v>
      </c>
      <c r="D1237" s="12" t="s">
        <v>1426</v>
      </c>
      <c r="E1237" s="13">
        <v>6811.45</v>
      </c>
      <c r="F1237" s="13">
        <v>985.28</v>
      </c>
      <c r="G1237" s="13">
        <v>135.68000000000006</v>
      </c>
      <c r="H1237" s="13"/>
      <c r="I1237" s="13">
        <v>1120.96</v>
      </c>
      <c r="J1237" s="11" t="s">
        <v>1427</v>
      </c>
      <c r="K1237" s="11" t="s">
        <v>1426</v>
      </c>
      <c r="L1237" s="11" t="s">
        <v>1425</v>
      </c>
      <c r="O1237" s="14">
        <f t="shared" si="58"/>
        <v>0</v>
      </c>
      <c r="Q1237" s="13">
        <f t="shared" si="59"/>
        <v>135.68000000000006</v>
      </c>
      <c r="S1237" s="13">
        <f t="shared" si="60"/>
        <v>1256.6400000000001</v>
      </c>
    </row>
    <row r="1238" spans="2:19" ht="12.75" customHeight="1">
      <c r="B1238" s="11" t="s">
        <v>1428</v>
      </c>
      <c r="C1238" s="11" t="s">
        <v>1429</v>
      </c>
      <c r="D1238" s="12" t="s">
        <v>1430</v>
      </c>
      <c r="E1238" s="13">
        <v>42278.54</v>
      </c>
      <c r="F1238" s="13">
        <v>6538.94</v>
      </c>
      <c r="G1238" s="13">
        <v>843.07000000000062</v>
      </c>
      <c r="H1238" s="13"/>
      <c r="I1238" s="13">
        <v>7382.01</v>
      </c>
      <c r="J1238" s="11" t="s">
        <v>1428</v>
      </c>
      <c r="K1238" s="11" t="s">
        <v>1430</v>
      </c>
      <c r="L1238" s="11" t="s">
        <v>1429</v>
      </c>
      <c r="O1238" s="14">
        <f t="shared" si="58"/>
        <v>0</v>
      </c>
      <c r="Q1238" s="13">
        <f t="shared" si="59"/>
        <v>843.07000000000062</v>
      </c>
      <c r="S1238" s="13">
        <f t="shared" si="60"/>
        <v>8225.0800000000017</v>
      </c>
    </row>
    <row r="1239" spans="2:19" ht="12.75" customHeight="1">
      <c r="B1239" s="11" t="s">
        <v>1431</v>
      </c>
      <c r="C1239" s="11" t="s">
        <v>1429</v>
      </c>
      <c r="D1239" s="12" t="s">
        <v>1430</v>
      </c>
      <c r="E1239" s="13">
        <v>7714.01</v>
      </c>
      <c r="F1239" s="13">
        <v>1115.8699999999999</v>
      </c>
      <c r="G1239" s="13">
        <v>153.65000000000009</v>
      </c>
      <c r="H1239" s="13"/>
      <c r="I1239" s="13">
        <v>1269.52</v>
      </c>
      <c r="J1239" s="11" t="s">
        <v>1431</v>
      </c>
      <c r="K1239" s="11" t="s">
        <v>1430</v>
      </c>
      <c r="L1239" s="11" t="s">
        <v>1429</v>
      </c>
      <c r="O1239" s="14">
        <f t="shared" si="58"/>
        <v>0</v>
      </c>
      <c r="Q1239" s="13">
        <f t="shared" si="59"/>
        <v>153.65000000000009</v>
      </c>
      <c r="S1239" s="13">
        <f t="shared" si="60"/>
        <v>1423.17</v>
      </c>
    </row>
    <row r="1240" spans="2:19" ht="12.75" customHeight="1">
      <c r="B1240" s="11" t="s">
        <v>1432</v>
      </c>
      <c r="C1240" s="11" t="s">
        <v>36</v>
      </c>
      <c r="D1240" s="12" t="s">
        <v>37</v>
      </c>
      <c r="E1240" s="13">
        <v>5209.71</v>
      </c>
      <c r="F1240" s="13">
        <v>265.94</v>
      </c>
      <c r="G1240" s="13">
        <v>157.42000000000002</v>
      </c>
      <c r="H1240" s="13"/>
      <c r="I1240" s="13">
        <v>423.36</v>
      </c>
      <c r="J1240" s="11" t="s">
        <v>1432</v>
      </c>
      <c r="K1240" s="11" t="s">
        <v>37</v>
      </c>
      <c r="L1240" s="11" t="s">
        <v>36</v>
      </c>
      <c r="O1240" s="14">
        <f t="shared" si="58"/>
        <v>0</v>
      </c>
      <c r="Q1240" s="13">
        <f t="shared" si="59"/>
        <v>157.42000000000002</v>
      </c>
      <c r="S1240" s="13">
        <f t="shared" si="60"/>
        <v>580.78</v>
      </c>
    </row>
    <row r="1241" spans="2:19" ht="12.75" customHeight="1">
      <c r="B1241" s="11" t="s">
        <v>1433</v>
      </c>
      <c r="C1241" s="11" t="s">
        <v>1434</v>
      </c>
      <c r="D1241" s="12" t="s">
        <v>1435</v>
      </c>
      <c r="E1241" s="13">
        <v>37051.31</v>
      </c>
      <c r="F1241" s="13">
        <v>5730.43</v>
      </c>
      <c r="G1241" s="13">
        <v>738.82999999999993</v>
      </c>
      <c r="H1241" s="13"/>
      <c r="I1241" s="13">
        <v>6469.26</v>
      </c>
      <c r="J1241" s="11" t="s">
        <v>1433</v>
      </c>
      <c r="K1241" s="11" t="s">
        <v>1435</v>
      </c>
      <c r="L1241" s="11" t="s">
        <v>1434</v>
      </c>
      <c r="O1241" s="14">
        <f t="shared" si="58"/>
        <v>0</v>
      </c>
      <c r="Q1241" s="13">
        <f t="shared" si="59"/>
        <v>738.82999999999993</v>
      </c>
      <c r="S1241" s="13">
        <f t="shared" si="60"/>
        <v>7208.09</v>
      </c>
    </row>
    <row r="1242" spans="2:19" ht="12.75" customHeight="1">
      <c r="B1242" s="11" t="s">
        <v>1436</v>
      </c>
      <c r="C1242" s="11" t="s">
        <v>36</v>
      </c>
      <c r="D1242" s="12" t="s">
        <v>37</v>
      </c>
      <c r="E1242" s="13">
        <v>13790.64</v>
      </c>
      <c r="F1242" s="13">
        <v>236.78</v>
      </c>
      <c r="G1242" s="13">
        <v>416.70000000000005</v>
      </c>
      <c r="H1242" s="13"/>
      <c r="I1242" s="13">
        <v>653.48</v>
      </c>
      <c r="J1242" s="11" t="s">
        <v>1436</v>
      </c>
      <c r="K1242" s="11" t="s">
        <v>37</v>
      </c>
      <c r="L1242" s="11" t="s">
        <v>36</v>
      </c>
      <c r="O1242" s="14">
        <f t="shared" si="58"/>
        <v>0</v>
      </c>
      <c r="Q1242" s="13">
        <f t="shared" si="59"/>
        <v>416.70000000000005</v>
      </c>
      <c r="S1242" s="13">
        <f t="shared" si="60"/>
        <v>1070.18</v>
      </c>
    </row>
    <row r="1243" spans="2:19" ht="12.75" customHeight="1">
      <c r="B1243" s="11" t="s">
        <v>1437</v>
      </c>
      <c r="C1243" s="11" t="s">
        <v>1434</v>
      </c>
      <c r="D1243" s="12" t="s">
        <v>1435</v>
      </c>
      <c r="E1243" s="13">
        <v>12293.13</v>
      </c>
      <c r="F1243" s="13">
        <v>1778.45</v>
      </c>
      <c r="G1243" s="13">
        <v>244.89999999999986</v>
      </c>
      <c r="H1243" s="13"/>
      <c r="I1243" s="13">
        <v>2023.35</v>
      </c>
      <c r="J1243" s="11" t="s">
        <v>1437</v>
      </c>
      <c r="K1243" s="11" t="s">
        <v>1435</v>
      </c>
      <c r="L1243" s="11" t="s">
        <v>1434</v>
      </c>
      <c r="O1243" s="14">
        <f t="shared" si="58"/>
        <v>0</v>
      </c>
      <c r="Q1243" s="13">
        <f t="shared" si="59"/>
        <v>244.89999999999986</v>
      </c>
      <c r="S1243" s="13">
        <f t="shared" si="60"/>
        <v>2268.25</v>
      </c>
    </row>
    <row r="1244" spans="2:19" ht="12.75" customHeight="1">
      <c r="B1244" s="11" t="s">
        <v>1438</v>
      </c>
      <c r="C1244" s="11" t="s">
        <v>1439</v>
      </c>
      <c r="D1244" s="12" t="s">
        <v>1440</v>
      </c>
      <c r="E1244" s="13">
        <v>11023.36</v>
      </c>
      <c r="F1244" s="13">
        <v>1594.76</v>
      </c>
      <c r="G1244" s="13">
        <v>219.6099999999999</v>
      </c>
      <c r="H1244" s="13"/>
      <c r="I1244" s="13">
        <v>1814.37</v>
      </c>
      <c r="J1244" s="11" t="s">
        <v>1438</v>
      </c>
      <c r="K1244" s="11" t="s">
        <v>1440</v>
      </c>
      <c r="L1244" s="11" t="s">
        <v>1439</v>
      </c>
      <c r="O1244" s="14">
        <f t="shared" si="58"/>
        <v>0</v>
      </c>
      <c r="Q1244" s="13">
        <f t="shared" si="59"/>
        <v>219.6099999999999</v>
      </c>
      <c r="S1244" s="13">
        <f t="shared" si="60"/>
        <v>2033.9799999999998</v>
      </c>
    </row>
    <row r="1245" spans="2:19" ht="12.75" customHeight="1">
      <c r="B1245" s="11" t="s">
        <v>1441</v>
      </c>
      <c r="C1245" s="11" t="s">
        <v>544</v>
      </c>
      <c r="D1245" s="12" t="s">
        <v>37</v>
      </c>
      <c r="E1245" s="13">
        <v>6123.35</v>
      </c>
      <c r="F1245" s="13">
        <v>804.38</v>
      </c>
      <c r="G1245" s="13">
        <v>185.11</v>
      </c>
      <c r="H1245" s="13"/>
      <c r="I1245" s="13">
        <v>989.49</v>
      </c>
      <c r="J1245" s="11" t="s">
        <v>1441</v>
      </c>
      <c r="K1245" s="11" t="s">
        <v>37</v>
      </c>
      <c r="L1245" s="11" t="s">
        <v>544</v>
      </c>
      <c r="O1245" s="14">
        <f t="shared" si="58"/>
        <v>0</v>
      </c>
      <c r="Q1245" s="13">
        <f t="shared" si="59"/>
        <v>185.11</v>
      </c>
      <c r="S1245" s="13">
        <f t="shared" si="60"/>
        <v>1174.5999999999999</v>
      </c>
    </row>
    <row r="1246" spans="2:19" ht="12.75" customHeight="1">
      <c r="B1246" s="11" t="s">
        <v>1442</v>
      </c>
      <c r="C1246" s="11" t="s">
        <v>105</v>
      </c>
      <c r="D1246" s="12" t="s">
        <v>37</v>
      </c>
      <c r="E1246" s="13">
        <v>7207.45</v>
      </c>
      <c r="F1246" s="13"/>
      <c r="G1246" s="13">
        <v>120.09</v>
      </c>
      <c r="H1246" s="13"/>
      <c r="I1246" s="13">
        <v>120.09</v>
      </c>
      <c r="J1246" s="11" t="s">
        <v>1442</v>
      </c>
      <c r="K1246" s="11" t="s">
        <v>37</v>
      </c>
      <c r="L1246" s="11" t="s">
        <v>105</v>
      </c>
      <c r="O1246" s="14">
        <f t="shared" si="58"/>
        <v>0</v>
      </c>
      <c r="Q1246" s="13">
        <f t="shared" si="59"/>
        <v>120.09</v>
      </c>
      <c r="S1246" s="13">
        <f t="shared" si="60"/>
        <v>240.18</v>
      </c>
    </row>
    <row r="1247" spans="2:19" ht="12.75" customHeight="1">
      <c r="B1247" s="11" t="s">
        <v>1443</v>
      </c>
      <c r="C1247" s="11" t="s">
        <v>36</v>
      </c>
      <c r="D1247" s="12" t="s">
        <v>37</v>
      </c>
      <c r="E1247" s="13">
        <v>11339.35</v>
      </c>
      <c r="F1247" s="13"/>
      <c r="G1247" s="13">
        <v>149.56</v>
      </c>
      <c r="H1247" s="13"/>
      <c r="I1247" s="13">
        <v>149.56</v>
      </c>
      <c r="J1247" s="11" t="s">
        <v>1443</v>
      </c>
      <c r="K1247" s="11" t="s">
        <v>37</v>
      </c>
      <c r="L1247" s="11" t="s">
        <v>36</v>
      </c>
      <c r="O1247" s="14">
        <f t="shared" si="58"/>
        <v>0</v>
      </c>
      <c r="Q1247" s="13">
        <f t="shared" si="59"/>
        <v>149.56</v>
      </c>
      <c r="S1247" s="13">
        <f t="shared" si="60"/>
        <v>299.12</v>
      </c>
    </row>
    <row r="1248" spans="2:19" ht="12.75" customHeight="1">
      <c r="B1248" s="11" t="s">
        <v>1444</v>
      </c>
      <c r="C1248" s="11" t="s">
        <v>36</v>
      </c>
      <c r="D1248" s="12" t="s">
        <v>37</v>
      </c>
      <c r="E1248" s="13">
        <v>6066.07</v>
      </c>
      <c r="F1248" s="13">
        <v>44.28</v>
      </c>
      <c r="G1248" s="13">
        <v>183.34</v>
      </c>
      <c r="H1248" s="13"/>
      <c r="I1248" s="13">
        <v>227.62</v>
      </c>
      <c r="J1248" s="11" t="s">
        <v>1444</v>
      </c>
      <c r="K1248" s="11" t="s">
        <v>37</v>
      </c>
      <c r="L1248" s="11" t="s">
        <v>36</v>
      </c>
      <c r="O1248" s="14">
        <f t="shared" si="58"/>
        <v>0</v>
      </c>
      <c r="Q1248" s="13">
        <f t="shared" si="59"/>
        <v>183.34</v>
      </c>
      <c r="S1248" s="13">
        <f t="shared" si="60"/>
        <v>410.96000000000004</v>
      </c>
    </row>
    <row r="1249" spans="1:19" ht="12.75" customHeight="1">
      <c r="B1249" s="11" t="s">
        <v>1445</v>
      </c>
      <c r="C1249" s="11" t="s">
        <v>36</v>
      </c>
      <c r="D1249" s="12" t="s">
        <v>37</v>
      </c>
      <c r="E1249" s="13">
        <v>5260.39</v>
      </c>
      <c r="F1249" s="13"/>
      <c r="G1249" s="13">
        <v>60.17</v>
      </c>
      <c r="H1249" s="13"/>
      <c r="I1249" s="13">
        <v>60.17</v>
      </c>
      <c r="J1249" s="11" t="s">
        <v>1445</v>
      </c>
      <c r="K1249" s="11" t="s">
        <v>37</v>
      </c>
      <c r="L1249" s="11" t="s">
        <v>36</v>
      </c>
      <c r="O1249" s="14">
        <f t="shared" si="58"/>
        <v>0</v>
      </c>
      <c r="Q1249" s="13">
        <f t="shared" si="59"/>
        <v>60.17</v>
      </c>
      <c r="S1249" s="13">
        <f t="shared" si="60"/>
        <v>120.34</v>
      </c>
    </row>
    <row r="1250" spans="1:19" ht="12.75" customHeight="1">
      <c r="B1250" s="11" t="s">
        <v>1446</v>
      </c>
      <c r="C1250" s="11" t="s">
        <v>544</v>
      </c>
      <c r="D1250" s="12" t="s">
        <v>37</v>
      </c>
      <c r="E1250" s="13">
        <v>7491.49</v>
      </c>
      <c r="F1250" s="13">
        <v>453.86</v>
      </c>
      <c r="G1250" s="13">
        <v>226.44999999999993</v>
      </c>
      <c r="H1250" s="13"/>
      <c r="I1250" s="13">
        <v>680.31</v>
      </c>
      <c r="J1250" s="11" t="s">
        <v>1446</v>
      </c>
      <c r="K1250" s="11" t="s">
        <v>37</v>
      </c>
      <c r="L1250" s="11" t="s">
        <v>544</v>
      </c>
      <c r="O1250" s="14">
        <f t="shared" si="58"/>
        <v>0</v>
      </c>
      <c r="Q1250" s="13">
        <f t="shared" si="59"/>
        <v>226.44999999999993</v>
      </c>
      <c r="S1250" s="13">
        <f t="shared" si="60"/>
        <v>906.75999999999988</v>
      </c>
    </row>
    <row r="1251" spans="1:19" ht="12.75" customHeight="1">
      <c r="B1251" s="11" t="s">
        <v>1447</v>
      </c>
      <c r="C1251" s="11" t="s">
        <v>1448</v>
      </c>
      <c r="D1251" s="12" t="s">
        <v>37</v>
      </c>
      <c r="E1251" s="13">
        <v>9811.4</v>
      </c>
      <c r="F1251" s="13"/>
      <c r="G1251" s="13">
        <v>243.22</v>
      </c>
      <c r="H1251" s="13"/>
      <c r="I1251" s="13">
        <v>243.22</v>
      </c>
      <c r="J1251" s="11" t="s">
        <v>1447</v>
      </c>
      <c r="K1251" s="11" t="s">
        <v>37</v>
      </c>
      <c r="L1251" s="11" t="s">
        <v>1448</v>
      </c>
      <c r="O1251" s="14">
        <f t="shared" si="58"/>
        <v>0</v>
      </c>
      <c r="Q1251" s="13">
        <f t="shared" si="59"/>
        <v>243.22</v>
      </c>
      <c r="S1251" s="13">
        <f t="shared" si="60"/>
        <v>486.44</v>
      </c>
    </row>
    <row r="1252" spans="1:19" ht="12.75" customHeight="1">
      <c r="B1252" s="11" t="s">
        <v>1449</v>
      </c>
      <c r="C1252" s="11" t="s">
        <v>105</v>
      </c>
      <c r="D1252" s="12" t="s">
        <v>37</v>
      </c>
      <c r="E1252" s="13">
        <v>8807.51</v>
      </c>
      <c r="F1252" s="13"/>
      <c r="G1252" s="13">
        <v>203.01</v>
      </c>
      <c r="H1252" s="13"/>
      <c r="I1252" s="13">
        <v>203.01</v>
      </c>
      <c r="J1252" s="11" t="s">
        <v>1449</v>
      </c>
      <c r="K1252" s="11" t="s">
        <v>37</v>
      </c>
      <c r="L1252" s="11" t="s">
        <v>105</v>
      </c>
      <c r="O1252" s="14">
        <f t="shared" si="58"/>
        <v>0</v>
      </c>
      <c r="Q1252" s="13">
        <f t="shared" si="59"/>
        <v>203.01</v>
      </c>
      <c r="S1252" s="13">
        <f t="shared" si="60"/>
        <v>406.02</v>
      </c>
    </row>
    <row r="1253" spans="1:19" ht="12.75" customHeight="1">
      <c r="B1253" s="11" t="s">
        <v>1450</v>
      </c>
      <c r="C1253" s="11" t="s">
        <v>1451</v>
      </c>
      <c r="D1253" s="12" t="s">
        <v>37</v>
      </c>
      <c r="E1253" s="13">
        <v>8574.17</v>
      </c>
      <c r="F1253" s="13">
        <v>649.04</v>
      </c>
      <c r="G1253" s="13">
        <v>259.23</v>
      </c>
      <c r="H1253" s="13"/>
      <c r="I1253" s="13">
        <v>908.27</v>
      </c>
      <c r="J1253" s="11" t="s">
        <v>1450</v>
      </c>
      <c r="K1253" s="11" t="s">
        <v>37</v>
      </c>
      <c r="L1253" s="11" t="s">
        <v>1451</v>
      </c>
      <c r="O1253" s="14">
        <f t="shared" si="58"/>
        <v>0</v>
      </c>
      <c r="Q1253" s="13">
        <f t="shared" si="59"/>
        <v>259.23</v>
      </c>
      <c r="S1253" s="13">
        <f t="shared" si="60"/>
        <v>1167.5</v>
      </c>
    </row>
    <row r="1254" spans="1:19" ht="12.75" customHeight="1">
      <c r="B1254" s="11" t="s">
        <v>1452</v>
      </c>
      <c r="C1254" s="11" t="s">
        <v>36</v>
      </c>
      <c r="D1254" s="12" t="s">
        <v>37</v>
      </c>
      <c r="E1254" s="13">
        <v>5345.47</v>
      </c>
      <c r="F1254" s="13">
        <v>101.08</v>
      </c>
      <c r="G1254" s="13">
        <v>161.60000000000002</v>
      </c>
      <c r="H1254" s="13"/>
      <c r="I1254" s="13">
        <v>262.68</v>
      </c>
      <c r="J1254" s="11" t="s">
        <v>1452</v>
      </c>
      <c r="K1254" s="11" t="s">
        <v>37</v>
      </c>
      <c r="L1254" s="11" t="s">
        <v>36</v>
      </c>
      <c r="O1254" s="14">
        <f t="shared" si="58"/>
        <v>0</v>
      </c>
      <c r="Q1254" s="13">
        <f t="shared" si="59"/>
        <v>161.60000000000002</v>
      </c>
      <c r="S1254" s="13">
        <f t="shared" si="60"/>
        <v>424.28000000000003</v>
      </c>
    </row>
    <row r="1255" spans="1:19" ht="12.75" customHeight="1">
      <c r="B1255" s="11" t="s">
        <v>1453</v>
      </c>
      <c r="C1255" s="11" t="s">
        <v>185</v>
      </c>
      <c r="D1255" s="12" t="s">
        <v>186</v>
      </c>
      <c r="E1255" s="13">
        <v>39924.46</v>
      </c>
      <c r="F1255" s="13">
        <v>3325.85</v>
      </c>
      <c r="G1255" s="13">
        <v>1206.9900000000002</v>
      </c>
      <c r="H1255" s="13"/>
      <c r="I1255" s="13">
        <v>4532.84</v>
      </c>
      <c r="J1255" s="11" t="s">
        <v>1453</v>
      </c>
      <c r="K1255" s="11" t="s">
        <v>186</v>
      </c>
      <c r="L1255" s="11" t="s">
        <v>185</v>
      </c>
      <c r="O1255" s="14">
        <f t="shared" si="58"/>
        <v>0</v>
      </c>
      <c r="Q1255" s="13">
        <f t="shared" si="59"/>
        <v>1206.9900000000002</v>
      </c>
      <c r="S1255" s="13">
        <f t="shared" si="60"/>
        <v>5739.83</v>
      </c>
    </row>
    <row r="1256" spans="1:19" ht="12.75" customHeight="1">
      <c r="B1256" s="11" t="s">
        <v>1454</v>
      </c>
      <c r="C1256" s="11" t="s">
        <v>163</v>
      </c>
      <c r="D1256" s="12" t="s">
        <v>164</v>
      </c>
      <c r="E1256" s="13">
        <v>299826.17</v>
      </c>
      <c r="F1256" s="13">
        <v>35980</v>
      </c>
      <c r="G1256" s="13">
        <v>9067.43</v>
      </c>
      <c r="H1256" s="13"/>
      <c r="I1256" s="13">
        <v>45047.43</v>
      </c>
      <c r="J1256" s="11" t="s">
        <v>1454</v>
      </c>
      <c r="K1256" s="11" t="s">
        <v>164</v>
      </c>
      <c r="L1256" s="11" t="s">
        <v>163</v>
      </c>
      <c r="O1256" s="14">
        <v>0</v>
      </c>
      <c r="Q1256" s="13">
        <f t="shared" si="59"/>
        <v>9067.43</v>
      </c>
      <c r="S1256" s="13">
        <f t="shared" si="60"/>
        <v>54114.86</v>
      </c>
    </row>
    <row r="1257" spans="1:19" ht="12.75" customHeight="1">
      <c r="B1257" s="11" t="s">
        <v>1455</v>
      </c>
      <c r="C1257" s="11" t="s">
        <v>163</v>
      </c>
      <c r="D1257" s="12" t="s">
        <v>164</v>
      </c>
      <c r="E1257" s="13">
        <v>361183.22</v>
      </c>
      <c r="F1257" s="13">
        <v>51775.87</v>
      </c>
      <c r="G1257" s="13">
        <v>10926.699999999997</v>
      </c>
      <c r="H1257" s="13"/>
      <c r="I1257" s="13">
        <v>62702.57</v>
      </c>
      <c r="J1257" s="11" t="s">
        <v>1455</v>
      </c>
      <c r="K1257" s="11" t="s">
        <v>164</v>
      </c>
      <c r="L1257" s="11" t="s">
        <v>163</v>
      </c>
      <c r="O1257" s="14">
        <f t="shared" si="58"/>
        <v>0</v>
      </c>
      <c r="Q1257" s="13">
        <f t="shared" si="59"/>
        <v>10926.699999999997</v>
      </c>
      <c r="S1257" s="13">
        <f t="shared" si="60"/>
        <v>73629.26999999999</v>
      </c>
    </row>
    <row r="1258" spans="1:19" ht="12.75" customHeight="1">
      <c r="B1258" s="11" t="s">
        <v>1456</v>
      </c>
      <c r="C1258" s="11" t="s">
        <v>163</v>
      </c>
      <c r="D1258" s="12" t="s">
        <v>164</v>
      </c>
      <c r="E1258" s="13">
        <v>123263.83</v>
      </c>
      <c r="F1258" s="13">
        <v>17870.349999999999</v>
      </c>
      <c r="G1258" s="13">
        <v>3727.0300000000025</v>
      </c>
      <c r="H1258" s="13"/>
      <c r="I1258" s="13">
        <v>21597.38</v>
      </c>
      <c r="J1258" s="11" t="s">
        <v>1456</v>
      </c>
      <c r="K1258" s="11" t="s">
        <v>164</v>
      </c>
      <c r="L1258" s="11" t="s">
        <v>163</v>
      </c>
      <c r="O1258" s="14">
        <f t="shared" si="58"/>
        <v>0</v>
      </c>
      <c r="Q1258" s="13">
        <f t="shared" si="59"/>
        <v>3727.0300000000025</v>
      </c>
      <c r="S1258" s="13">
        <f t="shared" si="60"/>
        <v>25324.410000000003</v>
      </c>
    </row>
    <row r="1259" spans="1:19" ht="12.75" customHeight="1" thickBot="1"/>
    <row r="1260" spans="1:19" ht="12.75" customHeight="1" thickBot="1">
      <c r="B1260" s="22" t="s">
        <v>1457</v>
      </c>
      <c r="C1260" s="22" t="s">
        <v>1458</v>
      </c>
      <c r="D1260" s="23"/>
      <c r="E1260" s="24">
        <f>SUM(E2:E1259)</f>
        <v>128917365.36000018</v>
      </c>
      <c r="F1260" s="25">
        <f>SUM(F2:F1259)</f>
        <v>15807241.200000001</v>
      </c>
      <c r="G1260" s="26">
        <f>SUM(G2:G1259)</f>
        <v>4827736.4300000034</v>
      </c>
      <c r="H1260" s="24">
        <f>SUM(H2:H1259)</f>
        <v>0</v>
      </c>
      <c r="I1260" s="25">
        <f>SUM(I2:I1259)</f>
        <v>20634977.629999999</v>
      </c>
      <c r="Q1260" s="25">
        <f>SUM(Q2:Q1259)</f>
        <v>4109507.5899999961</v>
      </c>
      <c r="S1260" s="25">
        <f>SUM(S2:S1259)</f>
        <v>24744485.22000001</v>
      </c>
    </row>
    <row r="1261" spans="1:19" ht="12.75" customHeight="1">
      <c r="F1261" s="21" t="s">
        <v>1459</v>
      </c>
      <c r="G1261" s="21" t="s">
        <v>1459</v>
      </c>
    </row>
    <row r="1262" spans="1:19" ht="12.75" customHeight="1">
      <c r="A1262" s="18">
        <v>1081</v>
      </c>
      <c r="B1262" s="27">
        <v>3050</v>
      </c>
      <c r="C1262" s="28" t="s">
        <v>1460</v>
      </c>
      <c r="D1262" s="29"/>
      <c r="E1262" s="30">
        <v>895942.95</v>
      </c>
      <c r="F1262" s="31">
        <v>802578.27</v>
      </c>
      <c r="G1262" s="31"/>
      <c r="I1262" s="21">
        <f>+F1262+G1262</f>
        <v>802578.27</v>
      </c>
      <c r="S1262" s="21">
        <f t="shared" ref="S1262:S1279" si="61">I1262+Q1262</f>
        <v>802578.27</v>
      </c>
    </row>
    <row r="1263" spans="1:19" ht="12.75" customHeight="1">
      <c r="A1263" s="18">
        <v>1081</v>
      </c>
      <c r="B1263" s="27">
        <v>3070</v>
      </c>
      <c r="C1263" s="28" t="s">
        <v>1461</v>
      </c>
      <c r="D1263" s="29"/>
      <c r="E1263" s="30">
        <v>110244.67</v>
      </c>
      <c r="F1263" s="31">
        <v>98756.26</v>
      </c>
      <c r="G1263" s="31"/>
      <c r="I1263" s="21">
        <f t="shared" ref="I1263:I1279" si="62">+F1263+G1263</f>
        <v>98756.26</v>
      </c>
      <c r="S1263" s="21">
        <f t="shared" si="61"/>
        <v>98756.26</v>
      </c>
    </row>
    <row r="1264" spans="1:19" ht="12.75" customHeight="1">
      <c r="A1264" s="18">
        <v>1081</v>
      </c>
      <c r="B1264" s="27">
        <v>3080</v>
      </c>
      <c r="C1264" s="28" t="s">
        <v>1462</v>
      </c>
      <c r="D1264" s="29"/>
      <c r="E1264" s="30">
        <v>881933.33</v>
      </c>
      <c r="F1264" s="31">
        <v>790028.56</v>
      </c>
      <c r="G1264" s="31"/>
      <c r="I1264" s="21">
        <f t="shared" si="62"/>
        <v>790028.56</v>
      </c>
      <c r="S1264" s="21">
        <f t="shared" si="61"/>
        <v>790028.56</v>
      </c>
    </row>
    <row r="1265" spans="1:19" ht="12.75" customHeight="1">
      <c r="A1265" s="18">
        <v>1081</v>
      </c>
      <c r="B1265" s="27">
        <v>3090</v>
      </c>
      <c r="C1265" s="28" t="s">
        <v>1463</v>
      </c>
      <c r="D1265" s="29"/>
      <c r="E1265" s="30">
        <v>88218.7</v>
      </c>
      <c r="F1265" s="31">
        <v>79025.58</v>
      </c>
      <c r="G1265" s="31"/>
      <c r="I1265" s="21">
        <f t="shared" si="62"/>
        <v>79025.58</v>
      </c>
      <c r="S1265" s="21">
        <f t="shared" si="61"/>
        <v>79025.58</v>
      </c>
    </row>
    <row r="1266" spans="1:19" ht="12.75" customHeight="1">
      <c r="A1266" s="18">
        <v>1081</v>
      </c>
      <c r="B1266" s="27">
        <v>3132</v>
      </c>
      <c r="C1266" s="28" t="s">
        <v>1464</v>
      </c>
      <c r="D1266" s="29"/>
      <c r="E1266" s="30">
        <v>9010</v>
      </c>
      <c r="F1266" s="31">
        <v>8071.08</v>
      </c>
      <c r="G1266" s="31"/>
      <c r="I1266" s="21">
        <f t="shared" si="62"/>
        <v>8071.08</v>
      </c>
      <c r="S1266" s="21">
        <f t="shared" si="61"/>
        <v>8071.08</v>
      </c>
    </row>
    <row r="1267" spans="1:19" ht="12.75" customHeight="1">
      <c r="A1267" s="18">
        <v>1081</v>
      </c>
      <c r="B1267" s="27">
        <v>3430</v>
      </c>
      <c r="C1267" s="28" t="s">
        <v>1465</v>
      </c>
      <c r="D1267" s="29"/>
      <c r="E1267" s="30">
        <v>1056.51</v>
      </c>
      <c r="F1267" s="31">
        <v>946.41</v>
      </c>
      <c r="G1267" s="31"/>
      <c r="I1267" s="21">
        <f t="shared" si="62"/>
        <v>946.41</v>
      </c>
      <c r="S1267" s="21">
        <f t="shared" si="61"/>
        <v>946.41</v>
      </c>
    </row>
    <row r="1268" spans="1:19" ht="12.75" customHeight="1">
      <c r="A1268" s="18">
        <v>1082</v>
      </c>
      <c r="B1268" s="27">
        <v>3750</v>
      </c>
      <c r="C1268" s="28" t="s">
        <v>1466</v>
      </c>
      <c r="D1268" s="29"/>
      <c r="E1268" s="30">
        <v>1624545.66</v>
      </c>
      <c r="F1268" s="31">
        <v>720163.99</v>
      </c>
      <c r="G1268" s="31">
        <v>51203.4</v>
      </c>
      <c r="I1268" s="21">
        <f t="shared" si="62"/>
        <v>771367.39</v>
      </c>
      <c r="Q1268" s="50">
        <f>G1268</f>
        <v>51203.4</v>
      </c>
      <c r="S1268" s="21">
        <f t="shared" si="61"/>
        <v>822570.79</v>
      </c>
    </row>
    <row r="1269" spans="1:19" ht="12.75" customHeight="1">
      <c r="A1269" s="18">
        <v>1082</v>
      </c>
      <c r="B1269" s="20">
        <v>3760</v>
      </c>
      <c r="C1269" s="28" t="s">
        <v>1465</v>
      </c>
      <c r="D1269" s="29"/>
      <c r="E1269" s="30">
        <v>132688489.12</v>
      </c>
      <c r="F1269" s="31">
        <v>62754083.020000003</v>
      </c>
      <c r="G1269" s="31">
        <v>4461792.46</v>
      </c>
      <c r="I1269" s="21">
        <f t="shared" si="62"/>
        <v>67215875.480000004</v>
      </c>
      <c r="Q1269" s="50">
        <f t="shared" ref="Q1269:Q1279" si="63">G1269</f>
        <v>4461792.46</v>
      </c>
      <c r="S1269" s="21">
        <f t="shared" si="61"/>
        <v>71677667.939999998</v>
      </c>
    </row>
    <row r="1270" spans="1:19" ht="12.75" customHeight="1">
      <c r="A1270" s="18">
        <v>1082</v>
      </c>
      <c r="B1270" s="20">
        <v>3780</v>
      </c>
      <c r="C1270" s="28" t="s">
        <v>1467</v>
      </c>
      <c r="D1270" s="29"/>
      <c r="E1270" s="30">
        <v>4835413.8</v>
      </c>
      <c r="F1270" s="31">
        <v>2143547.5699999998</v>
      </c>
      <c r="G1270" s="31">
        <v>152405.45000000001</v>
      </c>
      <c r="I1270" s="21">
        <f t="shared" si="62"/>
        <v>2295953.02</v>
      </c>
      <c r="Q1270" s="50">
        <f t="shared" si="63"/>
        <v>152405.45000000001</v>
      </c>
      <c r="S1270" s="21">
        <f t="shared" si="61"/>
        <v>2448358.4700000002</v>
      </c>
    </row>
    <row r="1271" spans="1:19" ht="12.75" customHeight="1">
      <c r="A1271" s="18">
        <v>1082</v>
      </c>
      <c r="B1271" s="20">
        <v>3790</v>
      </c>
      <c r="C1271" s="28" t="s">
        <v>1468</v>
      </c>
      <c r="D1271" s="29"/>
      <c r="E1271" s="30">
        <v>620646.29</v>
      </c>
      <c r="F1271" s="31">
        <v>275133.61</v>
      </c>
      <c r="G1271" s="31">
        <v>19561.900000000001</v>
      </c>
      <c r="I1271" s="21">
        <f t="shared" si="62"/>
        <v>294695.51</v>
      </c>
      <c r="Q1271" s="50">
        <f t="shared" si="63"/>
        <v>19561.900000000001</v>
      </c>
      <c r="S1271" s="21">
        <f t="shared" si="61"/>
        <v>314257.41000000003</v>
      </c>
    </row>
    <row r="1272" spans="1:19" ht="12.75" customHeight="1">
      <c r="A1272" s="18">
        <v>1082</v>
      </c>
      <c r="B1272" s="20">
        <v>3800</v>
      </c>
      <c r="C1272" s="28" t="s">
        <v>1469</v>
      </c>
      <c r="D1272" s="29"/>
      <c r="E1272" s="30">
        <v>101225093.69</v>
      </c>
      <c r="F1272" s="31">
        <v>44898482.799999997</v>
      </c>
      <c r="G1272" s="31">
        <v>3192265.78</v>
      </c>
      <c r="I1272" s="21">
        <f t="shared" si="62"/>
        <v>48090748.579999998</v>
      </c>
      <c r="Q1272" s="50">
        <f t="shared" si="63"/>
        <v>3192265.78</v>
      </c>
      <c r="S1272" s="21">
        <f t="shared" si="61"/>
        <v>51283014.359999999</v>
      </c>
    </row>
    <row r="1273" spans="1:19" ht="12.75" customHeight="1">
      <c r="A1273" s="18">
        <v>1082</v>
      </c>
      <c r="B1273" s="20">
        <v>3810</v>
      </c>
      <c r="C1273" s="28" t="s">
        <v>1470</v>
      </c>
      <c r="D1273" s="29"/>
      <c r="E1273" s="30">
        <v>18659744.379999999</v>
      </c>
      <c r="F1273" s="31">
        <v>8331441.6600000001</v>
      </c>
      <c r="G1273" s="31">
        <v>592362.47</v>
      </c>
      <c r="H1273" s="21">
        <f>-H1309</f>
        <v>-9593338.9100000001</v>
      </c>
      <c r="I1273" s="21">
        <f>+F1273+G1273+H1273</f>
        <v>-669534.77999999933</v>
      </c>
      <c r="Q1273" s="50">
        <f t="shared" si="63"/>
        <v>592362.47</v>
      </c>
      <c r="S1273" s="21">
        <f t="shared" si="61"/>
        <v>-77172.309999999357</v>
      </c>
    </row>
    <row r="1274" spans="1:19" ht="12.75" customHeight="1">
      <c r="A1274" s="18">
        <v>1082</v>
      </c>
      <c r="B1274" s="20">
        <v>3830</v>
      </c>
      <c r="C1274" s="28" t="s">
        <v>1471</v>
      </c>
      <c r="D1274" s="29"/>
      <c r="E1274" s="30">
        <v>1468841.46</v>
      </c>
      <c r="F1274" s="31">
        <v>651140.04</v>
      </c>
      <c r="G1274" s="31">
        <v>46295.82</v>
      </c>
      <c r="I1274" s="21">
        <f t="shared" si="62"/>
        <v>697435.86</v>
      </c>
      <c r="Q1274" s="50">
        <f t="shared" si="63"/>
        <v>46295.82</v>
      </c>
      <c r="S1274" s="21">
        <f t="shared" si="61"/>
        <v>743731.67999999993</v>
      </c>
    </row>
    <row r="1275" spans="1:19" ht="12.75" customHeight="1">
      <c r="A1275" s="18">
        <v>1082</v>
      </c>
      <c r="B1275" s="20">
        <v>3850</v>
      </c>
      <c r="C1275" s="28" t="s">
        <v>1472</v>
      </c>
      <c r="D1275" s="29"/>
      <c r="E1275" s="30">
        <v>438898.93</v>
      </c>
      <c r="F1275" s="31">
        <v>194564.68</v>
      </c>
      <c r="G1275" s="31">
        <v>13833.48</v>
      </c>
      <c r="I1275" s="21">
        <f t="shared" si="62"/>
        <v>208398.16</v>
      </c>
      <c r="Q1275" s="50">
        <f t="shared" si="63"/>
        <v>13833.48</v>
      </c>
      <c r="S1275" s="21">
        <f t="shared" si="61"/>
        <v>222231.64</v>
      </c>
    </row>
    <row r="1276" spans="1:19" ht="12.75" customHeight="1">
      <c r="A1276" s="18">
        <v>1084</v>
      </c>
      <c r="B1276" s="20">
        <v>3900</v>
      </c>
      <c r="C1276" s="28" t="s">
        <v>1460</v>
      </c>
      <c r="D1276" s="29"/>
      <c r="E1276" s="30">
        <v>208811.43</v>
      </c>
      <c r="F1276" s="31">
        <v>209915.56</v>
      </c>
      <c r="G1276" s="31">
        <v>12735.78</v>
      </c>
      <c r="I1276" s="21">
        <f t="shared" si="62"/>
        <v>222651.34</v>
      </c>
      <c r="Q1276" s="50">
        <v>0</v>
      </c>
      <c r="S1276" s="21">
        <f t="shared" si="61"/>
        <v>222651.34</v>
      </c>
    </row>
    <row r="1277" spans="1:19" ht="12.75" customHeight="1">
      <c r="A1277" s="18">
        <v>1084</v>
      </c>
      <c r="B1277" s="20">
        <v>3951</v>
      </c>
      <c r="C1277" s="28" t="s">
        <v>1473</v>
      </c>
      <c r="D1277" s="29"/>
      <c r="E1277" s="30">
        <v>4920.57</v>
      </c>
      <c r="F1277" s="31">
        <v>4946.59</v>
      </c>
      <c r="G1277" s="31">
        <v>300.11</v>
      </c>
      <c r="I1277" s="21">
        <f t="shared" si="62"/>
        <v>5246.7</v>
      </c>
      <c r="Q1277" s="50">
        <v>0</v>
      </c>
      <c r="S1277" s="21">
        <f t="shared" si="61"/>
        <v>5246.7</v>
      </c>
    </row>
    <row r="1278" spans="1:19" ht="12.75" customHeight="1">
      <c r="A1278" s="18">
        <v>1084</v>
      </c>
      <c r="B1278" s="20">
        <v>3970</v>
      </c>
      <c r="C1278" s="28" t="s">
        <v>1474</v>
      </c>
      <c r="D1278" s="29"/>
      <c r="E1278" s="30">
        <v>7640.13</v>
      </c>
      <c r="F1278" s="31">
        <v>7680.53</v>
      </c>
      <c r="G1278" s="31">
        <v>465.99</v>
      </c>
      <c r="I1278" s="21">
        <f t="shared" si="62"/>
        <v>8146.5199999999995</v>
      </c>
      <c r="Q1278" s="50">
        <v>0</v>
      </c>
      <c r="S1278" s="21">
        <f t="shared" si="61"/>
        <v>8146.5199999999995</v>
      </c>
    </row>
    <row r="1279" spans="1:19" ht="12.75" customHeight="1">
      <c r="A1279" s="18">
        <v>1084</v>
      </c>
      <c r="B1279" s="20">
        <v>3980</v>
      </c>
      <c r="C1279" s="28" t="s">
        <v>1475</v>
      </c>
      <c r="D1279" s="29"/>
      <c r="E1279" s="30">
        <v>472882.93</v>
      </c>
      <c r="F1279" s="31">
        <v>475383.38</v>
      </c>
      <c r="G1279" s="31">
        <v>28841.98</v>
      </c>
      <c r="I1279" s="21">
        <f t="shared" si="62"/>
        <v>504225.36</v>
      </c>
      <c r="Q1279" s="50">
        <v>0</v>
      </c>
      <c r="S1279" s="21">
        <f t="shared" si="61"/>
        <v>504225.36</v>
      </c>
    </row>
    <row r="1281" spans="1:19" ht="12.75" customHeight="1" thickBot="1">
      <c r="A1281" s="32"/>
      <c r="B1281" s="22" t="s">
        <v>1457</v>
      </c>
      <c r="C1281" s="22" t="s">
        <v>1476</v>
      </c>
      <c r="D1281" s="23"/>
      <c r="E1281" s="24">
        <f>SUM(E1262:E1280)</f>
        <v>264242334.55000001</v>
      </c>
      <c r="F1281" s="24">
        <f>SUM(F1262:F1280)</f>
        <v>122445889.59</v>
      </c>
      <c r="G1281" s="24">
        <f>SUM(G1262:G1280)</f>
        <v>8572064.620000001</v>
      </c>
      <c r="H1281" s="24">
        <f>SUM(H1262:H1280)</f>
        <v>-9593338.9100000001</v>
      </c>
      <c r="I1281" s="24">
        <f>SUM(I1262:I1280)</f>
        <v>121424615.3</v>
      </c>
      <c r="Q1281" s="25">
        <f>SUM(Q1262:Q1280)</f>
        <v>8529720.7600000016</v>
      </c>
      <c r="S1281" s="25">
        <f>SUM(S1262:S1280)</f>
        <v>129954336.06</v>
      </c>
    </row>
    <row r="1282" spans="1:19" ht="12.75" customHeight="1">
      <c r="B1282" s="33" t="s">
        <v>1477</v>
      </c>
      <c r="C1282" s="34"/>
      <c r="D1282" s="35"/>
      <c r="E1282" s="36">
        <f>+E1281+E1260</f>
        <v>393159699.91000021</v>
      </c>
      <c r="F1282" s="36">
        <f>+F1281+F1260</f>
        <v>138253130.78999999</v>
      </c>
      <c r="G1282" s="36">
        <f>+G1281+G1260</f>
        <v>13399801.050000004</v>
      </c>
      <c r="H1282" s="24">
        <f>+H1281+H1260</f>
        <v>-9593338.9100000001</v>
      </c>
      <c r="I1282" s="36">
        <f>+I1281+I1260</f>
        <v>142059592.93000001</v>
      </c>
      <c r="Q1282" s="51">
        <f>+Q1281+Q1260</f>
        <v>12639228.349999998</v>
      </c>
      <c r="S1282" s="51">
        <f>+S1281+S1260</f>
        <v>154698821.28</v>
      </c>
    </row>
    <row r="1284" spans="1:19" ht="25.5">
      <c r="D1284" s="37" t="s">
        <v>1478</v>
      </c>
      <c r="E1284" s="38">
        <f>SUM('[3]BS By Fund'!$E$108:$E$176)</f>
        <v>393159699.91000003</v>
      </c>
      <c r="F1284" s="37" t="s">
        <v>1479</v>
      </c>
      <c r="G1284" s="38">
        <f>'[3]CAFR P&amp;L'!$E$24</f>
        <v>13081219</v>
      </c>
      <c r="H1284" s="37" t="s">
        <v>1480</v>
      </c>
      <c r="I1284" s="38">
        <f>'[3]BS By Fund'!$E$186+'[3]BS By Fund'!$E$187+'[3]BS By Fund'!$E$189+'[3]BS By Fund'!$E$198+'[3]BS By Fund'!$E$199</f>
        <v>-142061110.06</v>
      </c>
    </row>
    <row r="1286" spans="1:19" ht="12.75" customHeight="1">
      <c r="D1286" s="39" t="s">
        <v>1481</v>
      </c>
      <c r="E1286" s="21">
        <f>E1282-E1284</f>
        <v>0</v>
      </c>
      <c r="H1286" s="39" t="s">
        <v>1481</v>
      </c>
      <c r="I1286" s="21">
        <f>I1282+I1284</f>
        <v>-1517.1299999952316</v>
      </c>
    </row>
    <row r="1287" spans="1:19" ht="12.75" customHeight="1">
      <c r="H1287" s="39" t="s">
        <v>1482</v>
      </c>
      <c r="I1287" s="21">
        <f>I582</f>
        <v>1517.13</v>
      </c>
    </row>
    <row r="1291" spans="1:19" ht="12.75" customHeight="1">
      <c r="A1291" s="18">
        <v>1082</v>
      </c>
      <c r="B1291" s="40" t="s">
        <v>1483</v>
      </c>
      <c r="C1291" s="40" t="s">
        <v>1484</v>
      </c>
      <c r="D1291" s="41"/>
      <c r="H1291" s="42">
        <v>2869692.89</v>
      </c>
    </row>
    <row r="1292" spans="1:19" ht="12.75" customHeight="1">
      <c r="A1292" s="18">
        <v>1082</v>
      </c>
      <c r="B1292" s="40" t="s">
        <v>1485</v>
      </c>
      <c r="C1292" s="40" t="s">
        <v>1484</v>
      </c>
      <c r="D1292" s="41"/>
      <c r="H1292" s="43">
        <v>19839.2</v>
      </c>
    </row>
    <row r="1293" spans="1:19" ht="12.75" customHeight="1">
      <c r="A1293" s="18">
        <v>1082</v>
      </c>
      <c r="B1293" s="40" t="s">
        <v>1486</v>
      </c>
      <c r="C1293" s="40" t="s">
        <v>1484</v>
      </c>
      <c r="D1293" s="41"/>
      <c r="H1293" s="43">
        <v>7384.7800000000007</v>
      </c>
    </row>
    <row r="1294" spans="1:19" ht="12.75" customHeight="1">
      <c r="A1294" s="18">
        <v>1082</v>
      </c>
      <c r="B1294" s="40" t="s">
        <v>1487</v>
      </c>
      <c r="C1294" s="40" t="s">
        <v>1484</v>
      </c>
      <c r="D1294" s="41"/>
      <c r="H1294" s="43">
        <v>9318.66</v>
      </c>
    </row>
    <row r="1295" spans="1:19" ht="12.75" customHeight="1">
      <c r="A1295" s="18">
        <v>1082</v>
      </c>
      <c r="B1295" s="40" t="s">
        <v>1488</v>
      </c>
      <c r="C1295" s="40" t="s">
        <v>1484</v>
      </c>
      <c r="D1295" s="41"/>
      <c r="H1295" s="43">
        <v>6615.05</v>
      </c>
    </row>
    <row r="1296" spans="1:19" ht="12.75" customHeight="1">
      <c r="A1296" s="18">
        <v>1082</v>
      </c>
      <c r="B1296" s="40" t="s">
        <v>1489</v>
      </c>
      <c r="C1296" s="40" t="s">
        <v>1484</v>
      </c>
      <c r="D1296" s="41"/>
      <c r="H1296" s="43">
        <v>13832.2</v>
      </c>
    </row>
    <row r="1297" spans="1:9" ht="12.75" customHeight="1">
      <c r="A1297" s="18">
        <v>1082</v>
      </c>
      <c r="B1297" s="40" t="s">
        <v>1490</v>
      </c>
      <c r="C1297" s="40" t="s">
        <v>1484</v>
      </c>
      <c r="D1297" s="41"/>
      <c r="H1297" s="43">
        <v>16149.92</v>
      </c>
    </row>
    <row r="1298" spans="1:9" ht="12.75" customHeight="1">
      <c r="A1298" s="18">
        <v>1082</v>
      </c>
      <c r="B1298" s="40" t="s">
        <v>1491</v>
      </c>
      <c r="C1298" s="40" t="s">
        <v>1484</v>
      </c>
      <c r="D1298" s="41"/>
      <c r="H1298" s="43">
        <v>4922.1900000000005</v>
      </c>
    </row>
    <row r="1299" spans="1:9" ht="12.75" customHeight="1">
      <c r="A1299" s="18">
        <v>1082</v>
      </c>
      <c r="B1299" s="40" t="s">
        <v>1492</v>
      </c>
      <c r="C1299" s="40" t="s">
        <v>1484</v>
      </c>
      <c r="D1299" s="41"/>
      <c r="H1299" s="43">
        <v>7746.6200000000008</v>
      </c>
    </row>
    <row r="1300" spans="1:9" ht="12.75" customHeight="1">
      <c r="A1300" s="18">
        <v>1082</v>
      </c>
      <c r="B1300" s="40" t="s">
        <v>1493</v>
      </c>
      <c r="C1300" s="40" t="s">
        <v>1484</v>
      </c>
      <c r="D1300" s="41"/>
      <c r="H1300" s="43">
        <v>6224.67</v>
      </c>
    </row>
    <row r="1301" spans="1:9" ht="12.75" customHeight="1">
      <c r="A1301" s="18">
        <v>1082</v>
      </c>
      <c r="B1301" s="40" t="s">
        <v>1494</v>
      </c>
      <c r="C1301" s="40" t="s">
        <v>1484</v>
      </c>
      <c r="D1301" s="41"/>
      <c r="H1301" s="42">
        <v>6605997.4800000004</v>
      </c>
    </row>
    <row r="1302" spans="1:9" ht="12.75" customHeight="1">
      <c r="A1302" s="18">
        <v>1082</v>
      </c>
      <c r="B1302" s="40" t="s">
        <v>1494</v>
      </c>
      <c r="C1302" s="40" t="s">
        <v>1484</v>
      </c>
      <c r="D1302" s="41"/>
      <c r="H1302" s="43">
        <v>5588.68</v>
      </c>
    </row>
    <row r="1303" spans="1:9" ht="12.75" customHeight="1">
      <c r="A1303" s="18">
        <v>1082</v>
      </c>
      <c r="B1303" s="40" t="s">
        <v>1495</v>
      </c>
      <c r="C1303" s="40" t="s">
        <v>1484</v>
      </c>
      <c r="D1303" s="41"/>
      <c r="H1303" s="43">
        <v>10188.380000000001</v>
      </c>
    </row>
    <row r="1304" spans="1:9" ht="12.75" customHeight="1">
      <c r="A1304" s="18">
        <v>1082</v>
      </c>
      <c r="B1304" s="40" t="s">
        <v>1496</v>
      </c>
      <c r="C1304" s="40" t="s">
        <v>1484</v>
      </c>
      <c r="D1304" s="41"/>
      <c r="H1304" s="43">
        <v>9838.19</v>
      </c>
    </row>
    <row r="1305" spans="1:9" ht="12.75" customHeight="1">
      <c r="B1305" s="40"/>
      <c r="C1305" s="40"/>
      <c r="D1305" s="41"/>
      <c r="G1305" s="44"/>
    </row>
    <row r="1306" spans="1:9" ht="12.75" customHeight="1">
      <c r="B1306" s="40"/>
      <c r="C1306" s="40"/>
      <c r="D1306" s="41"/>
      <c r="G1306" s="44"/>
    </row>
    <row r="1307" spans="1:9" ht="12.75" customHeight="1">
      <c r="B1307" s="40"/>
      <c r="C1307" s="40"/>
      <c r="D1307" s="41"/>
      <c r="G1307" s="44"/>
    </row>
    <row r="1308" spans="1:9" ht="12.75" customHeight="1" thickBot="1">
      <c r="B1308" s="40"/>
      <c r="C1308" s="40"/>
      <c r="D1308" s="41"/>
      <c r="G1308" s="44"/>
    </row>
    <row r="1309" spans="1:9" ht="12.75" customHeight="1" thickBot="1">
      <c r="A1309" s="45"/>
      <c r="B1309" s="46"/>
      <c r="C1309" s="46"/>
      <c r="D1309" s="47"/>
      <c r="E1309" s="48" t="s">
        <v>1497</v>
      </c>
      <c r="F1309" s="48"/>
      <c r="G1309" s="48"/>
      <c r="H1309" s="48">
        <f>SUM(H1291:H1304)</f>
        <v>9593338.9100000001</v>
      </c>
      <c r="I1309" s="49"/>
    </row>
    <row r="1312" spans="1:9">
      <c r="C1312" s="18" t="s">
        <v>1498</v>
      </c>
      <c r="E1312" s="21">
        <f>'[4]CAFR BS'!$D$33+'[4]CAFR BS'!$D$34</f>
        <v>393397445</v>
      </c>
      <c r="G1312" s="21">
        <f>'[4]CAFR P&amp;L'!$E$24</f>
        <v>13081219</v>
      </c>
      <c r="I1312" s="21">
        <f>-'[4]CAFR BS'!$D$37+'[4]BS By Fund'!$E$195+'[4]BS By Fund'!$L$195</f>
        <v>142061110.47000003</v>
      </c>
    </row>
    <row r="1314" spans="3:9">
      <c r="C1314" s="18" t="s">
        <v>1481</v>
      </c>
      <c r="E1314" s="21">
        <f>E1312-E1282</f>
        <v>237745.08999979496</v>
      </c>
      <c r="G1314" s="21">
        <f>G1312-G1282</f>
        <v>-318582.05000000447</v>
      </c>
      <c r="I1314" s="21">
        <f>I1312-I1282</f>
        <v>1517.5400000214577</v>
      </c>
    </row>
    <row r="1315" spans="3:9" ht="12.75" customHeight="1">
      <c r="C1315" s="28" t="s">
        <v>1499</v>
      </c>
      <c r="D1315" s="29"/>
      <c r="E1315" s="21">
        <f>-219199.85-18544.78</f>
        <v>-237744.63</v>
      </c>
    </row>
    <row r="1316" spans="3:9" ht="12.75" customHeight="1">
      <c r="C1316" s="28"/>
      <c r="D1316" s="29"/>
      <c r="E1316" s="21">
        <f>SUM(E1314:E1315)</f>
        <v>0.45999979495536536</v>
      </c>
    </row>
  </sheetData>
  <autoFilter ref="A1:S1258"/>
  <mergeCells count="1">
    <mergeCell ref="B1282:C1282"/>
  </mergeCells>
  <pageMargins left="0.78431372549019618" right="0.78431372549019618" top="0.98039215686274517" bottom="0.98039215686274517" header="0.50980392156862753" footer="0.50980392156862753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Gas 2011 Dep</vt:lpstr>
      <vt:lpstr>Sheet2</vt:lpstr>
      <vt:lpstr>Sheet3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Burkefrc</dc:creator>
  <cp:lastModifiedBy>Burkefrc</cp:lastModifiedBy>
  <dcterms:created xsi:type="dcterms:W3CDTF">2012-11-07T12:02:53Z</dcterms:created>
  <dcterms:modified xsi:type="dcterms:W3CDTF">2012-11-07T14:46:53Z</dcterms:modified>
</cp:coreProperties>
</file>